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trenice_saunders_oits_ks_gov/Documents/Desktop/"/>
    </mc:Choice>
  </mc:AlternateContent>
  <xr:revisionPtr revIDLastSave="0" documentId="8_{7BDC1D69-B951-4CAA-8449-34C8CE08CD0B}" xr6:coauthVersionLast="47" xr6:coauthVersionMax="47" xr10:uidLastSave="{00000000-0000-0000-0000-000000000000}"/>
  <bookViews>
    <workbookView xWindow="49170" yWindow="-120" windowWidth="29040" windowHeight="15840" activeTab="2" xr2:uid="{B25CAD45-89E7-4BB4-A795-6356FEC136A1}"/>
  </bookViews>
  <sheets>
    <sheet name="FY23" sheetId="1" r:id="rId1"/>
    <sheet name="FY24" sheetId="2" r:id="rId2"/>
    <sheet name="FY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7" i="1" l="1"/>
  <c r="AA137" i="1" s="1"/>
  <c r="Z136" i="1"/>
  <c r="AA136" i="1" s="1"/>
  <c r="G136" i="1"/>
  <c r="H136" i="1" s="1"/>
  <c r="Z135" i="1"/>
  <c r="AA135" i="1" s="1"/>
  <c r="G135" i="1"/>
  <c r="H135" i="1" s="1"/>
  <c r="Z134" i="1"/>
  <c r="AA134" i="1" s="1"/>
  <c r="G134" i="1"/>
  <c r="H134" i="1" s="1"/>
  <c r="Z133" i="1"/>
  <c r="AA133" i="1" s="1"/>
  <c r="G133" i="1"/>
  <c r="H133" i="1" s="1"/>
  <c r="Z132" i="1"/>
  <c r="AA132" i="1" s="1"/>
  <c r="G132" i="1"/>
  <c r="H132" i="1" s="1"/>
  <c r="Z131" i="1"/>
  <c r="AA131" i="1" s="1"/>
  <c r="G131" i="1"/>
  <c r="H131" i="1" s="1"/>
  <c r="Z130" i="1"/>
  <c r="AA130" i="1" s="1"/>
  <c r="G130" i="1"/>
  <c r="H130" i="1" s="1"/>
  <c r="Z129" i="1"/>
  <c r="AA129" i="1" s="1"/>
  <c r="G129" i="1"/>
  <c r="H129" i="1" s="1"/>
  <c r="Z128" i="1"/>
  <c r="AA128" i="1" s="1"/>
  <c r="G128" i="1"/>
  <c r="H128" i="1" s="1"/>
  <c r="Z127" i="1"/>
  <c r="AA127" i="1" s="1"/>
  <c r="G127" i="1"/>
  <c r="H127" i="1" s="1"/>
  <c r="Z126" i="1"/>
  <c r="AA126" i="1" s="1"/>
  <c r="G126" i="1"/>
  <c r="H126" i="1" s="1"/>
  <c r="Z125" i="1"/>
  <c r="AA125" i="1" s="1"/>
  <c r="G125" i="1"/>
  <c r="H125" i="1" s="1"/>
  <c r="G124" i="1"/>
  <c r="H124" i="1" s="1"/>
  <c r="AA116" i="1"/>
  <c r="AB116" i="1" s="1"/>
  <c r="Z116" i="1"/>
  <c r="Z115" i="1"/>
  <c r="AA115" i="1" s="1"/>
  <c r="Z114" i="1"/>
  <c r="AA114" i="1" s="1"/>
  <c r="AB114" i="1" s="1"/>
  <c r="AA113" i="1"/>
  <c r="AB113" i="1" s="1"/>
  <c r="Z113" i="1"/>
  <c r="Z112" i="1"/>
  <c r="AA112" i="1" s="1"/>
  <c r="AB112" i="1" s="1"/>
  <c r="Z111" i="1"/>
  <c r="AA111" i="1" s="1"/>
  <c r="AB111" i="1" s="1"/>
  <c r="Z110" i="1"/>
  <c r="AA110" i="1" s="1"/>
  <c r="AB110" i="1" s="1"/>
  <c r="AA109" i="1"/>
  <c r="AB109" i="1" s="1"/>
  <c r="Z109" i="1"/>
  <c r="Z108" i="1"/>
  <c r="AA108" i="1" s="1"/>
  <c r="AB108" i="1" s="1"/>
  <c r="Z107" i="1"/>
  <c r="AA107" i="1" s="1"/>
  <c r="AB107" i="1" s="1"/>
  <c r="Z106" i="1"/>
  <c r="AA106" i="1" s="1"/>
  <c r="AB106" i="1" s="1"/>
  <c r="AA105" i="1"/>
  <c r="AB105" i="1" s="1"/>
  <c r="Z105" i="1"/>
  <c r="Z104" i="1"/>
  <c r="AA104" i="1" s="1"/>
  <c r="AB104" i="1" s="1"/>
  <c r="G104" i="1"/>
  <c r="H104" i="1" s="1"/>
  <c r="AB103" i="1"/>
  <c r="AA103" i="1"/>
  <c r="Z103" i="1"/>
  <c r="H103" i="1"/>
  <c r="G103" i="1"/>
  <c r="H102" i="1"/>
  <c r="G102" i="1"/>
  <c r="H101" i="1"/>
  <c r="G101" i="1"/>
  <c r="H100" i="1"/>
  <c r="G100" i="1"/>
  <c r="G99" i="1"/>
  <c r="H99" i="1" s="1"/>
  <c r="H98" i="1"/>
  <c r="G98" i="1"/>
  <c r="H97" i="1"/>
  <c r="G97" i="1"/>
  <c r="H96" i="1"/>
  <c r="G96" i="1"/>
  <c r="AA95" i="1"/>
  <c r="Z95" i="1"/>
  <c r="H95" i="1"/>
  <c r="G95" i="1"/>
  <c r="AA94" i="1"/>
  <c r="AB94" i="1" s="1"/>
  <c r="Z94" i="1"/>
  <c r="G94" i="1"/>
  <c r="H94" i="1" s="1"/>
  <c r="AB93" i="1"/>
  <c r="AA93" i="1"/>
  <c r="Z93" i="1"/>
  <c r="H93" i="1"/>
  <c r="G93" i="1"/>
  <c r="Z92" i="1"/>
  <c r="AA92" i="1" s="1"/>
  <c r="AB92" i="1" s="1"/>
  <c r="H92" i="1"/>
  <c r="G92" i="1"/>
  <c r="AA91" i="1"/>
  <c r="AB91" i="1" s="1"/>
  <c r="Z91" i="1"/>
  <c r="H91" i="1"/>
  <c r="G91" i="1"/>
  <c r="Z90" i="1"/>
  <c r="AA90" i="1" s="1"/>
  <c r="AB90" i="1" s="1"/>
  <c r="Z89" i="1"/>
  <c r="AA89" i="1" s="1"/>
  <c r="AB89" i="1" s="1"/>
  <c r="Z88" i="1"/>
  <c r="AA88" i="1" s="1"/>
  <c r="AB88" i="1" s="1"/>
  <c r="H88" i="1"/>
  <c r="G88" i="1"/>
  <c r="AA87" i="1"/>
  <c r="AB87" i="1" s="1"/>
  <c r="Z87" i="1"/>
  <c r="H87" i="1"/>
  <c r="G87" i="1"/>
  <c r="AA86" i="1"/>
  <c r="AB86" i="1" s="1"/>
  <c r="Z86" i="1"/>
  <c r="G86" i="1"/>
  <c r="H86" i="1" s="1"/>
  <c r="AB85" i="1"/>
  <c r="AA85" i="1"/>
  <c r="Z85" i="1"/>
  <c r="H85" i="1"/>
  <c r="G85" i="1"/>
  <c r="Z84" i="1"/>
  <c r="AA84" i="1" s="1"/>
  <c r="AB84" i="1" s="1"/>
  <c r="H84" i="1"/>
  <c r="G84" i="1"/>
  <c r="AA83" i="1"/>
  <c r="AB83" i="1" s="1"/>
  <c r="Z83" i="1"/>
  <c r="H83" i="1"/>
  <c r="G83" i="1"/>
  <c r="H82" i="1"/>
  <c r="G82" i="1"/>
  <c r="H81" i="1"/>
  <c r="G81" i="1"/>
  <c r="G80" i="1"/>
  <c r="H80" i="1" s="1"/>
  <c r="H79" i="1"/>
  <c r="G79" i="1"/>
  <c r="H78" i="1"/>
  <c r="G78" i="1"/>
  <c r="H77" i="1"/>
  <c r="G77" i="1"/>
  <c r="H76" i="1"/>
  <c r="G76" i="1"/>
  <c r="H75" i="1"/>
  <c r="G75" i="1"/>
  <c r="Z74" i="1"/>
  <c r="AA74" i="1" s="1"/>
  <c r="AA73" i="1"/>
  <c r="Z73" i="1"/>
  <c r="AA72" i="1"/>
  <c r="Z72" i="1"/>
  <c r="AA71" i="1"/>
  <c r="Z71" i="1"/>
  <c r="AA70" i="1"/>
  <c r="Z70" i="1"/>
  <c r="AA69" i="1"/>
  <c r="Z69" i="1"/>
  <c r="Z68" i="1"/>
  <c r="AA68" i="1" s="1"/>
  <c r="H68" i="1"/>
  <c r="G68" i="1"/>
  <c r="AA67" i="1"/>
  <c r="Z67" i="1"/>
  <c r="H67" i="1"/>
  <c r="G67" i="1"/>
  <c r="AA66" i="1"/>
  <c r="Z66" i="1"/>
  <c r="H66" i="1"/>
  <c r="G66" i="1"/>
  <c r="Z65" i="1"/>
  <c r="AA65" i="1" s="1"/>
  <c r="H65" i="1"/>
  <c r="G65" i="1"/>
  <c r="AA64" i="1"/>
  <c r="Z64" i="1"/>
  <c r="H64" i="1"/>
  <c r="G64" i="1"/>
  <c r="AA63" i="1"/>
  <c r="Z63" i="1"/>
  <c r="G63" i="1"/>
  <c r="H63" i="1" s="1"/>
  <c r="Z62" i="1"/>
  <c r="AA62" i="1" s="1"/>
  <c r="H62" i="1"/>
  <c r="G62" i="1"/>
  <c r="H61" i="1"/>
  <c r="G61" i="1"/>
  <c r="H60" i="1"/>
  <c r="G60" i="1"/>
  <c r="H59" i="1"/>
  <c r="G59" i="1"/>
  <c r="G58" i="1"/>
  <c r="H58" i="1" s="1"/>
  <c r="G57" i="1"/>
  <c r="H57" i="1" s="1"/>
  <c r="AA54" i="1"/>
  <c r="Z54" i="1"/>
  <c r="AA53" i="1"/>
  <c r="Z53" i="1"/>
  <c r="AA52" i="1"/>
  <c r="Z52" i="1"/>
  <c r="H52" i="1"/>
  <c r="G52" i="1"/>
  <c r="Z51" i="1"/>
  <c r="AA51" i="1" s="1"/>
  <c r="G51" i="1"/>
  <c r="H51" i="1" s="1"/>
  <c r="AA50" i="1"/>
  <c r="Z50" i="1"/>
  <c r="H50" i="1"/>
  <c r="G50" i="1"/>
  <c r="AA49" i="1"/>
  <c r="Z49" i="1"/>
  <c r="H49" i="1"/>
  <c r="G49" i="1"/>
  <c r="Z48" i="1"/>
  <c r="AA48" i="1" s="1"/>
  <c r="G48" i="1"/>
  <c r="H48" i="1" s="1"/>
  <c r="AA47" i="1"/>
  <c r="Z47" i="1"/>
  <c r="H47" i="1"/>
  <c r="G47" i="1"/>
  <c r="Z46" i="1"/>
  <c r="AA46" i="1" s="1"/>
  <c r="H46" i="1"/>
  <c r="G46" i="1"/>
  <c r="Z45" i="1"/>
  <c r="AA45" i="1" s="1"/>
  <c r="G45" i="1"/>
  <c r="H45" i="1" s="1"/>
  <c r="AA44" i="1"/>
  <c r="Z44" i="1"/>
  <c r="H44" i="1"/>
  <c r="G44" i="1"/>
  <c r="Z43" i="1"/>
  <c r="AA43" i="1" s="1"/>
  <c r="H43" i="1"/>
  <c r="G43" i="1"/>
  <c r="G42" i="1"/>
  <c r="H42" i="1" s="1"/>
  <c r="G41" i="1"/>
  <c r="H41" i="1" s="1"/>
  <c r="X34" i="1"/>
  <c r="Y34" i="1" s="1"/>
  <c r="P34" i="1"/>
  <c r="Q34" i="1" s="1"/>
  <c r="K34" i="1"/>
  <c r="O34" i="1" s="1"/>
  <c r="I34" i="1"/>
  <c r="N34" i="1" s="1"/>
  <c r="G34" i="1"/>
  <c r="M34" i="1" s="1"/>
  <c r="Y33" i="1"/>
  <c r="X33" i="1"/>
  <c r="P33" i="1"/>
  <c r="Q33" i="1" s="1"/>
  <c r="AA33" i="1" s="1"/>
  <c r="O33" i="1"/>
  <c r="K33" i="1"/>
  <c r="I33" i="1"/>
  <c r="N33" i="1" s="1"/>
  <c r="G33" i="1"/>
  <c r="M33" i="1" s="1"/>
  <c r="Y32" i="1"/>
  <c r="X32" i="1"/>
  <c r="P32" i="1"/>
  <c r="Q32" i="1" s="1"/>
  <c r="AA32" i="1" s="1"/>
  <c r="O32" i="1"/>
  <c r="N32" i="1"/>
  <c r="K32" i="1"/>
  <c r="I32" i="1"/>
  <c r="G32" i="1"/>
  <c r="M32" i="1" s="1"/>
  <c r="Y31" i="1"/>
  <c r="X31" i="1"/>
  <c r="P31" i="1"/>
  <c r="Q31" i="1" s="1"/>
  <c r="O31" i="1"/>
  <c r="N31" i="1"/>
  <c r="M31" i="1"/>
  <c r="K31" i="1"/>
  <c r="I31" i="1"/>
  <c r="G31" i="1"/>
  <c r="X30" i="1"/>
  <c r="Y30" i="1" s="1"/>
  <c r="AA30" i="1" s="1"/>
  <c r="P30" i="1"/>
  <c r="Q30" i="1" s="1"/>
  <c r="N30" i="1"/>
  <c r="M30" i="1"/>
  <c r="K30" i="1"/>
  <c r="O30" i="1" s="1"/>
  <c r="I30" i="1"/>
  <c r="G30" i="1"/>
  <c r="Y29" i="1"/>
  <c r="AA29" i="1" s="1"/>
  <c r="X29" i="1"/>
  <c r="Q29" i="1"/>
  <c r="P29" i="1"/>
  <c r="M29" i="1"/>
  <c r="K29" i="1"/>
  <c r="O29" i="1" s="1"/>
  <c r="I29" i="1"/>
  <c r="N29" i="1" s="1"/>
  <c r="G29" i="1"/>
  <c r="X28" i="1"/>
  <c r="Y28" i="1" s="1"/>
  <c r="AA28" i="1" s="1"/>
  <c r="P28" i="1"/>
  <c r="Q28" i="1" s="1"/>
  <c r="K28" i="1"/>
  <c r="O28" i="1" s="1"/>
  <c r="I28" i="1"/>
  <c r="N28" i="1" s="1"/>
  <c r="G28" i="1"/>
  <c r="M28" i="1" s="1"/>
  <c r="X27" i="1"/>
  <c r="Y27" i="1" s="1"/>
  <c r="AA27" i="1" s="1"/>
  <c r="Q27" i="1"/>
  <c r="P27" i="1"/>
  <c r="O27" i="1"/>
  <c r="K27" i="1"/>
  <c r="I27" i="1"/>
  <c r="N27" i="1" s="1"/>
  <c r="G27" i="1"/>
  <c r="M27" i="1" s="1"/>
  <c r="X26" i="1"/>
  <c r="Y26" i="1" s="1"/>
  <c r="AA26" i="1" s="1"/>
  <c r="P26" i="1"/>
  <c r="Q26" i="1" s="1"/>
  <c r="N26" i="1"/>
  <c r="K26" i="1"/>
  <c r="O26" i="1" s="1"/>
  <c r="I26" i="1"/>
  <c r="G26" i="1"/>
  <c r="M26" i="1" s="1"/>
  <c r="Y25" i="1"/>
  <c r="X25" i="1"/>
  <c r="P25" i="1"/>
  <c r="Q25" i="1" s="1"/>
  <c r="AA25" i="1" s="1"/>
  <c r="O25" i="1"/>
  <c r="M25" i="1"/>
  <c r="K25" i="1"/>
  <c r="I25" i="1"/>
  <c r="N25" i="1" s="1"/>
  <c r="G25" i="1"/>
  <c r="Y24" i="1"/>
  <c r="X24" i="1"/>
  <c r="P24" i="1"/>
  <c r="Q24" i="1" s="1"/>
  <c r="N24" i="1"/>
  <c r="K24" i="1"/>
  <c r="O24" i="1" s="1"/>
  <c r="I24" i="1"/>
  <c r="G24" i="1"/>
  <c r="M24" i="1" s="1"/>
  <c r="X23" i="1"/>
  <c r="Y23" i="1" s="1"/>
  <c r="AA23" i="1" s="1"/>
  <c r="Q23" i="1"/>
  <c r="P23" i="1"/>
  <c r="O23" i="1"/>
  <c r="M23" i="1"/>
  <c r="K23" i="1"/>
  <c r="I23" i="1"/>
  <c r="N23" i="1" s="1"/>
  <c r="G23" i="1"/>
  <c r="X19" i="1"/>
  <c r="Y19" i="1" s="1"/>
  <c r="Y18" i="1"/>
  <c r="AA18" i="1" s="1"/>
  <c r="X18" i="1"/>
  <c r="P18" i="1"/>
  <c r="Q18" i="1" s="1"/>
  <c r="N18" i="1"/>
  <c r="K18" i="1"/>
  <c r="O18" i="1" s="1"/>
  <c r="I18" i="1"/>
  <c r="G18" i="1"/>
  <c r="M18" i="1" s="1"/>
  <c r="X17" i="1"/>
  <c r="Y17" i="1" s="1"/>
  <c r="AA17" i="1" s="1"/>
  <c r="Q17" i="1"/>
  <c r="P17" i="1"/>
  <c r="O17" i="1"/>
  <c r="M17" i="1"/>
  <c r="K17" i="1"/>
  <c r="I17" i="1"/>
  <c r="N17" i="1" s="1"/>
  <c r="G17" i="1"/>
  <c r="Y16" i="1"/>
  <c r="AA16" i="1" s="1"/>
  <c r="X16" i="1"/>
  <c r="Q16" i="1"/>
  <c r="P16" i="1"/>
  <c r="N16" i="1"/>
  <c r="K16" i="1"/>
  <c r="O16" i="1" s="1"/>
  <c r="I16" i="1"/>
  <c r="G16" i="1"/>
  <c r="M16" i="1" s="1"/>
  <c r="X15" i="1"/>
  <c r="Y15" i="1" s="1"/>
  <c r="P15" i="1"/>
  <c r="Q15" i="1" s="1"/>
  <c r="O15" i="1"/>
  <c r="M15" i="1"/>
  <c r="K15" i="1"/>
  <c r="I15" i="1"/>
  <c r="N15" i="1" s="1"/>
  <c r="G15" i="1"/>
  <c r="X14" i="1"/>
  <c r="Y14" i="1" s="1"/>
  <c r="AA14" i="1" s="1"/>
  <c r="Q14" i="1"/>
  <c r="P14" i="1"/>
  <c r="O14" i="1"/>
  <c r="N14" i="1"/>
  <c r="K14" i="1"/>
  <c r="I14" i="1"/>
  <c r="G14" i="1"/>
  <c r="M14" i="1" s="1"/>
  <c r="Y13" i="1"/>
  <c r="X13" i="1"/>
  <c r="P13" i="1"/>
  <c r="Q13" i="1" s="1"/>
  <c r="O13" i="1"/>
  <c r="N13" i="1"/>
  <c r="M13" i="1"/>
  <c r="K13" i="1"/>
  <c r="I13" i="1"/>
  <c r="G13" i="1"/>
  <c r="X12" i="1"/>
  <c r="Y12" i="1" s="1"/>
  <c r="P12" i="1"/>
  <c r="Q12" i="1" s="1"/>
  <c r="N12" i="1"/>
  <c r="M12" i="1"/>
  <c r="K12" i="1"/>
  <c r="O12" i="1" s="1"/>
  <c r="I12" i="1"/>
  <c r="G12" i="1"/>
  <c r="Y11" i="1"/>
  <c r="AA11" i="1" s="1"/>
  <c r="X11" i="1"/>
  <c r="Q11" i="1"/>
  <c r="P11" i="1"/>
  <c r="M11" i="1"/>
  <c r="K11" i="1"/>
  <c r="O11" i="1" s="1"/>
  <c r="I11" i="1"/>
  <c r="N11" i="1" s="1"/>
  <c r="G11" i="1"/>
  <c r="X10" i="1"/>
  <c r="Y10" i="1" s="1"/>
  <c r="AA10" i="1" s="1"/>
  <c r="P10" i="1"/>
  <c r="Q10" i="1" s="1"/>
  <c r="K10" i="1"/>
  <c r="O10" i="1" s="1"/>
  <c r="I10" i="1"/>
  <c r="N10" i="1" s="1"/>
  <c r="G10" i="1"/>
  <c r="M10" i="1" s="1"/>
  <c r="X9" i="1"/>
  <c r="Y9" i="1" s="1"/>
  <c r="AA9" i="1" s="1"/>
  <c r="Q9" i="1"/>
  <c r="P9" i="1"/>
  <c r="O9" i="1"/>
  <c r="K9" i="1"/>
  <c r="I9" i="1"/>
  <c r="N9" i="1" s="1"/>
  <c r="G9" i="1"/>
  <c r="M9" i="1" s="1"/>
  <c r="X8" i="1"/>
  <c r="Y8" i="1" s="1"/>
  <c r="AA8" i="1" s="1"/>
  <c r="P8" i="1"/>
  <c r="Q8" i="1" s="1"/>
  <c r="N8" i="1"/>
  <c r="K8" i="1"/>
  <c r="O8" i="1" s="1"/>
  <c r="I8" i="1"/>
  <c r="G8" i="1"/>
  <c r="M8" i="1" s="1"/>
  <c r="Y7" i="1"/>
  <c r="X7" i="1"/>
  <c r="P7" i="1"/>
  <c r="Q7" i="1" s="1"/>
  <c r="AA7" i="1" s="1"/>
  <c r="O7" i="1"/>
  <c r="M7" i="1"/>
  <c r="K7" i="1"/>
  <c r="I7" i="1"/>
  <c r="N7" i="1" s="1"/>
  <c r="G7" i="1"/>
  <c r="AA34" i="1" l="1"/>
  <c r="AA24" i="1"/>
  <c r="AA31" i="1"/>
  <c r="AA15" i="1"/>
  <c r="AA12" i="1"/>
  <c r="AA13" i="1"/>
</calcChain>
</file>

<file path=xl/sharedStrings.xml><?xml version="1.0" encoding="utf-8"?>
<sst xmlns="http://schemas.openxmlformats.org/spreadsheetml/2006/main" count="1495" uniqueCount="268">
  <si>
    <t xml:space="preserve">State of KS DOA Client Pricing </t>
  </si>
  <si>
    <t>DFS Annual Lease Rate Factors</t>
  </si>
  <si>
    <r>
      <t>Pricing Valid through</t>
    </r>
    <r>
      <rPr>
        <b/>
        <sz val="11"/>
        <color rgb="FFFF0000"/>
        <rFont val="Aptos Narrow"/>
        <family val="2"/>
        <scheme val="minor"/>
      </rPr>
      <t xml:space="preserve"> July 24, 2022</t>
    </r>
  </si>
  <si>
    <t>All Fair Market Value (FMV) Pricing</t>
  </si>
  <si>
    <t>3YR TERM</t>
  </si>
  <si>
    <t xml:space="preserve">Quote 3yr </t>
  </si>
  <si>
    <t>Device Type</t>
  </si>
  <si>
    <t>Unit Price</t>
  </si>
  <si>
    <t>Lease Term</t>
  </si>
  <si>
    <t>Mthly Lease Rate Factor</t>
  </si>
  <si>
    <t>Mthly Pymt</t>
  </si>
  <si>
    <t>Quaterly Lease Rate Factor</t>
  </si>
  <si>
    <t>Quarterly payment</t>
  </si>
  <si>
    <t>Annual Lease Rate Factor</t>
  </si>
  <si>
    <t>Annual Payment</t>
  </si>
  <si>
    <t>Payout Monthly</t>
  </si>
  <si>
    <t>Payout Quarterly</t>
  </si>
  <si>
    <t>Payout Annual</t>
  </si>
  <si>
    <t>Annual Pymt</t>
  </si>
  <si>
    <t>Total Payments</t>
  </si>
  <si>
    <t xml:space="preserve">Quote 3yr  </t>
  </si>
  <si>
    <t>Diff from July to Oct over term of Lease</t>
  </si>
  <si>
    <t>OptiPlex 3000 Micro</t>
  </si>
  <si>
    <t>Standard OptiPlex 3000 SFF</t>
  </si>
  <si>
    <t>Advanced Precision 3260</t>
  </si>
  <si>
    <t>ADV High End Precision 3460SFF</t>
  </si>
  <si>
    <t>Extreme Perf Precision 5820 Tower</t>
  </si>
  <si>
    <t>Standard Dell Latitude 5430</t>
  </si>
  <si>
    <t>Advanced Dell Latitude 5430</t>
  </si>
  <si>
    <t>Mobile Precision 3571</t>
  </si>
  <si>
    <t xml:space="preserve">Dell Latitude 7320 2 n1 </t>
  </si>
  <si>
    <t>Dell 7320 2 n1 w/KB Pen</t>
  </si>
  <si>
    <t>Dell Latitude 5430 Rugged</t>
  </si>
  <si>
    <t>Dell Latitude 7220 Rugged</t>
  </si>
  <si>
    <t>Mobile Precision 7670</t>
  </si>
  <si>
    <t>NEW ADD</t>
  </si>
  <si>
    <t>4YR TERM</t>
  </si>
  <si>
    <t xml:space="preserve">Quote 4yr PSP </t>
  </si>
  <si>
    <t>Lease Rate Factor</t>
  </si>
  <si>
    <t xml:space="preserve">Quote 4yr  </t>
  </si>
  <si>
    <t xml:space="preserve">State of KS Client Pricing </t>
  </si>
  <si>
    <r>
      <rPr>
        <b/>
        <sz val="11"/>
        <rFont val="Aptos Narrow"/>
        <family val="2"/>
        <scheme val="minor"/>
      </rPr>
      <t xml:space="preserve">Pricing Valid through </t>
    </r>
    <r>
      <rPr>
        <b/>
        <sz val="11"/>
        <color rgb="FFFF0000"/>
        <rFont val="Aptos Narrow"/>
        <family val="2"/>
        <scheme val="minor"/>
      </rPr>
      <t>November 24, 2022</t>
    </r>
  </si>
  <si>
    <r>
      <t xml:space="preserve">DFS Monthly Lease Rate Factors  </t>
    </r>
    <r>
      <rPr>
        <b/>
        <sz val="9"/>
        <color theme="1"/>
        <rFont val="Aptos Narrow"/>
        <family val="2"/>
        <scheme val="minor"/>
      </rPr>
      <t>KDADS ONLY</t>
    </r>
  </si>
  <si>
    <r>
      <t xml:space="preserve">Pricing Valid through </t>
    </r>
    <r>
      <rPr>
        <b/>
        <sz val="11"/>
        <color rgb="FFFF0000"/>
        <rFont val="Aptos Narrow"/>
        <family val="2"/>
        <scheme val="minor"/>
      </rPr>
      <t>January 27, 2023</t>
    </r>
  </si>
  <si>
    <t xml:space="preserve">Quote 3 yr </t>
  </si>
  <si>
    <t>Monthly Lease Rate Factor</t>
  </si>
  <si>
    <t>New Quote 4yr</t>
  </si>
  <si>
    <r>
      <t xml:space="preserve">DFS Quarterly Lease Rate Factors </t>
    </r>
    <r>
      <rPr>
        <b/>
        <sz val="9"/>
        <color theme="1"/>
        <rFont val="Aptos Narrow"/>
        <family val="2"/>
        <scheme val="minor"/>
      </rPr>
      <t>KDOT ONLY</t>
    </r>
  </si>
  <si>
    <t>Quarterly Lease Rate Factor</t>
  </si>
  <si>
    <t>Qtrly Pymt</t>
  </si>
  <si>
    <r>
      <t xml:space="preserve">Pricing Valid through </t>
    </r>
    <r>
      <rPr>
        <b/>
        <sz val="11"/>
        <color rgb="FFFF0000"/>
        <rFont val="Aptos Narrow"/>
        <family val="2"/>
        <scheme val="minor"/>
      </rPr>
      <t>April 28, 2023</t>
    </r>
  </si>
  <si>
    <t>Change from Last Quarter</t>
  </si>
  <si>
    <r>
      <t xml:space="preserve">DFS Monthly Lease Rate Factors </t>
    </r>
    <r>
      <rPr>
        <b/>
        <sz val="9"/>
        <color theme="1"/>
        <rFont val="Aptos Narrow"/>
        <family val="2"/>
        <scheme val="minor"/>
      </rPr>
      <t xml:space="preserve"> KDADS ONLY</t>
    </r>
  </si>
  <si>
    <t>Dell Latitude 7230 Rugged</t>
  </si>
  <si>
    <t>Not new</t>
  </si>
  <si>
    <t>Quote 4yr</t>
  </si>
  <si>
    <t>net new</t>
  </si>
  <si>
    <r>
      <t>Pricing Valid through</t>
    </r>
    <r>
      <rPr>
        <b/>
        <sz val="11"/>
        <color rgb="FFFF0000"/>
        <rFont val="Aptos Narrow"/>
        <family val="2"/>
        <scheme val="minor"/>
      </rPr>
      <t xml:space="preserve"> April 28, 2023</t>
    </r>
  </si>
  <si>
    <t>Net New</t>
  </si>
  <si>
    <r>
      <t xml:space="preserve">DFS Monthly Lease Rate Factors  </t>
    </r>
    <r>
      <rPr>
        <b/>
        <sz val="9"/>
        <color theme="1"/>
        <rFont val="Aptos Narrow"/>
        <family val="2"/>
        <scheme val="minor"/>
      </rPr>
      <t>KDADS &amp; Parsons Hospital ONLY</t>
    </r>
  </si>
  <si>
    <r>
      <t xml:space="preserve">Pricing Valid through </t>
    </r>
    <r>
      <rPr>
        <sz val="11"/>
        <color rgb="FFFF0000"/>
        <rFont val="Aptos Narrow"/>
        <family val="2"/>
        <scheme val="minor"/>
      </rPr>
      <t>June 27, 2023</t>
    </r>
  </si>
  <si>
    <t>DFS Quarterly Lease Rate Factors KDOT ONLY</t>
  </si>
  <si>
    <r>
      <t xml:space="preserve">Pricing Valid through </t>
    </r>
    <r>
      <rPr>
        <b/>
        <sz val="11"/>
        <color rgb="FFFF0000"/>
        <rFont val="Aptos Narrow"/>
        <family val="2"/>
        <scheme val="minor"/>
      </rPr>
      <t>June 27, 2023</t>
    </r>
  </si>
  <si>
    <t>Monthly Pymt</t>
  </si>
  <si>
    <t>OptiPlex MFF</t>
  </si>
  <si>
    <t>OptiPlex SFF (7010)</t>
  </si>
  <si>
    <t>Precision 3260 Compact</t>
  </si>
  <si>
    <t>Precision 3460 SFF</t>
  </si>
  <si>
    <t>quote pending</t>
  </si>
  <si>
    <t>Latitude 5440</t>
  </si>
  <si>
    <t>Mobile Precision 3480</t>
  </si>
  <si>
    <t>Latitude 7320 Detachable</t>
  </si>
  <si>
    <t>Lat 7320 Detachable w/KB Pen</t>
  </si>
  <si>
    <t>Mobile Precision 3581</t>
  </si>
  <si>
    <t>Mobile Precision 7680</t>
  </si>
  <si>
    <t>Extended ST KS DTaaS Pricing</t>
  </si>
  <si>
    <r>
      <t xml:space="preserve">No Rate Change through </t>
    </r>
    <r>
      <rPr>
        <b/>
        <sz val="11"/>
        <color rgb="FFFF0000"/>
        <rFont val="Calibri"/>
        <family val="2"/>
      </rPr>
      <t>7/31/23</t>
    </r>
  </si>
  <si>
    <t>State of KS Client Pricing</t>
  </si>
  <si>
    <r>
      <t xml:space="preserve">Pricing Valid through </t>
    </r>
    <r>
      <rPr>
        <b/>
        <sz val="11"/>
        <color rgb="FFFF0000"/>
        <rFont val="Calibri"/>
        <family val="2"/>
      </rPr>
      <t>July 31, 2023</t>
    </r>
  </si>
  <si>
    <t>Quote 3 yr</t>
  </si>
  <si>
    <r>
      <rPr>
        <b/>
        <sz val="10"/>
        <rFont val="Calibri"/>
        <family val="2"/>
      </rPr>
      <t>Unit Price</t>
    </r>
  </si>
  <si>
    <r>
      <rPr>
        <b/>
        <sz val="10"/>
        <rFont val="Calibri"/>
        <family val="2"/>
      </rPr>
      <t>Lease Term</t>
    </r>
  </si>
  <si>
    <r>
      <rPr>
        <b/>
        <sz val="10"/>
        <rFont val="Calibri"/>
        <family val="2"/>
      </rPr>
      <t>Annual  Lease Rate Factor</t>
    </r>
  </si>
  <si>
    <r>
      <rPr>
        <b/>
        <sz val="10"/>
        <rFont val="Calibri"/>
        <family val="2"/>
      </rPr>
      <t>Annual Pymt</t>
    </r>
  </si>
  <si>
    <r>
      <rPr>
        <b/>
        <sz val="10"/>
        <rFont val="Calibri"/>
        <family val="2"/>
      </rPr>
      <t>Total Payments</t>
    </r>
  </si>
  <si>
    <t>Latitude 7320 Detach</t>
  </si>
  <si>
    <t>Latitude 7320 Detach w/KB Pen</t>
  </si>
  <si>
    <t>Quote 4 yr</t>
  </si>
  <si>
    <r>
      <rPr>
        <b/>
        <sz val="10"/>
        <rFont val="Calibri"/>
        <family val="2"/>
      </rPr>
      <t>Annual  Lease Rate
Factor</t>
    </r>
  </si>
  <si>
    <t>Optiplex MFF</t>
  </si>
  <si>
    <t>Optiplex SFF (7010)</t>
  </si>
  <si>
    <r>
      <t xml:space="preserve">DFS Monthly Lease Rate Factors </t>
    </r>
    <r>
      <rPr>
        <b/>
        <sz val="11"/>
        <color theme="1"/>
        <rFont val="Aptos Narrow"/>
        <family val="2"/>
        <scheme val="minor"/>
      </rPr>
      <t>KDADS &amp; Parsons Hosp.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Only</t>
    </r>
  </si>
  <si>
    <r>
      <t xml:space="preserve">Pricing Valid through </t>
    </r>
    <r>
      <rPr>
        <sz val="11"/>
        <color rgb="FFFF0000"/>
        <rFont val="Aptos Narrow"/>
        <family val="2"/>
        <scheme val="minor"/>
      </rPr>
      <t>July 31, 2023</t>
    </r>
  </si>
  <si>
    <t>Unit Price</t>
  </si>
  <si>
    <t>Lease Term</t>
  </si>
  <si>
    <r>
      <rPr>
        <b/>
        <sz val="10"/>
        <rFont val="Calibri"/>
        <family val="2"/>
      </rPr>
      <t>Monthly  Lease Rate Factor</t>
    </r>
  </si>
  <si>
    <r>
      <t xml:space="preserve">DFS Quarterly Lease Rate Factors </t>
    </r>
    <r>
      <rPr>
        <b/>
        <sz val="11"/>
        <color theme="1"/>
        <rFont val="Aptos Narrow"/>
        <family val="2"/>
        <scheme val="minor"/>
      </rPr>
      <t>KDOT Only</t>
    </r>
  </si>
  <si>
    <t>Device Type</t>
  </si>
  <si>
    <r>
      <rPr>
        <b/>
        <sz val="10"/>
        <rFont val="Calibri"/>
        <family val="2"/>
      </rPr>
      <t>Quarterly  Lease Rate
Factor</t>
    </r>
  </si>
  <si>
    <t>Qtrly Pymt</t>
  </si>
  <si>
    <t>NEW PRICING</t>
  </si>
  <si>
    <r>
      <t xml:space="preserve">Pricing Valid through </t>
    </r>
    <r>
      <rPr>
        <sz val="11"/>
        <color rgb="FFFF0000"/>
        <rFont val="Aptos Narrow"/>
        <family val="2"/>
        <scheme val="minor"/>
      </rPr>
      <t>October 31, 2023</t>
    </r>
  </si>
  <si>
    <r>
      <rPr>
        <b/>
        <sz val="9"/>
        <rFont val="Calibri"/>
        <family val="2"/>
      </rPr>
      <t>Annual Lease 
Rate Factor</t>
    </r>
  </si>
  <si>
    <r>
      <rPr>
        <b/>
        <sz val="9"/>
        <rFont val="Calibri"/>
        <family val="2"/>
      </rPr>
      <t>Annual Pymt</t>
    </r>
  </si>
  <si>
    <r>
      <rPr>
        <b/>
        <sz val="9"/>
        <rFont val="Calibri"/>
        <family val="2"/>
      </rPr>
      <t>Total  Payments</t>
    </r>
  </si>
  <si>
    <r>
      <rPr>
        <sz val="10"/>
        <rFont val="Aptos Narrow"/>
        <family val="2"/>
        <scheme val="minor"/>
      </rPr>
      <t>OptiPlex MFF</t>
    </r>
  </si>
  <si>
    <r>
      <rPr>
        <sz val="10"/>
        <rFont val="Aptos Narrow"/>
        <family val="2"/>
        <scheme val="minor"/>
      </rPr>
      <t>OptiPlex SFF (7010)</t>
    </r>
  </si>
  <si>
    <r>
      <rPr>
        <sz val="10"/>
        <rFont val="Aptos Narrow"/>
        <family val="2"/>
        <scheme val="minor"/>
      </rPr>
      <t>Precision 3260 Compact</t>
    </r>
  </si>
  <si>
    <r>
      <rPr>
        <sz val="10"/>
        <rFont val="Aptos Narrow"/>
        <family val="2"/>
        <scheme val="minor"/>
      </rPr>
      <t>Precision 3460 SFF</t>
    </r>
  </si>
  <si>
    <r>
      <rPr>
        <sz val="10"/>
        <rFont val="Aptos Narrow"/>
        <family val="2"/>
        <scheme val="minor"/>
      </rPr>
      <t>Extreme Perf Precision 5820 Tower</t>
    </r>
  </si>
  <si>
    <r>
      <rPr>
        <sz val="10"/>
        <rFont val="Aptos Narrow"/>
        <family val="2"/>
        <scheme val="minor"/>
      </rPr>
      <t>Extreme Perf Precision 5860 Tower</t>
    </r>
  </si>
  <si>
    <r>
      <rPr>
        <sz val="10"/>
        <rFont val="Aptos Narrow"/>
        <family val="2"/>
        <scheme val="minor"/>
      </rPr>
      <t>Latitude 5440</t>
    </r>
  </si>
  <si>
    <r>
      <rPr>
        <sz val="10"/>
        <rFont val="Aptos Narrow"/>
        <family val="2"/>
        <scheme val="minor"/>
      </rPr>
      <t>Latitude 7320 Detachable</t>
    </r>
  </si>
  <si>
    <r>
      <rPr>
        <sz val="10"/>
        <rFont val="Aptos Narrow"/>
        <family val="2"/>
        <scheme val="minor"/>
      </rPr>
      <t>Lat 7320 Detachable w/KB Pen</t>
    </r>
  </si>
  <si>
    <r>
      <rPr>
        <sz val="10"/>
        <rFont val="Aptos Narrow"/>
        <family val="2"/>
        <scheme val="minor"/>
      </rPr>
      <t>Mobile Precision 3581</t>
    </r>
  </si>
  <si>
    <r>
      <rPr>
        <sz val="10"/>
        <rFont val="Aptos Narrow"/>
        <family val="2"/>
        <scheme val="minor"/>
      </rPr>
      <t>Mobile Precision 7680</t>
    </r>
  </si>
  <si>
    <r>
      <rPr>
        <sz val="10"/>
        <rFont val="Aptos Narrow"/>
        <family val="2"/>
        <scheme val="minor"/>
      </rPr>
      <t>Mobile Precision 3480</t>
    </r>
  </si>
  <si>
    <r>
      <rPr>
        <sz val="10"/>
        <rFont val="Aptos Narrow"/>
        <family val="2"/>
        <scheme val="minor"/>
      </rPr>
      <t>Dell Latitude 5430 Rugged</t>
    </r>
  </si>
  <si>
    <r>
      <rPr>
        <sz val="10"/>
        <rFont val="Aptos Narrow"/>
        <family val="2"/>
        <scheme val="minor"/>
      </rPr>
      <t>Dell Latitude 7230 Rugged</t>
    </r>
  </si>
  <si>
    <r>
      <rPr>
        <b/>
        <u/>
        <sz val="6"/>
        <rFont val="Calibri"/>
        <family val="2"/>
      </rPr>
      <t>Quote 4 yr </t>
    </r>
  </si>
  <si>
    <t>New</t>
  </si>
  <si>
    <t>DFS Monthly Lease Rate Factors KDADS &amp; Parsons Hosp. Only</t>
  </si>
  <si>
    <r>
      <rPr>
        <b/>
        <u/>
        <sz val="6"/>
        <rFont val="Calibri"/>
        <family val="2"/>
      </rPr>
      <t>Quote 3 yr </t>
    </r>
  </si>
  <si>
    <t>Latitude 5430 Rugged</t>
  </si>
  <si>
    <t>Latitude 7230 Rugged</t>
  </si>
  <si>
    <t>DFS Monthly Lease Rate Factors KDOT ONLY</t>
  </si>
  <si>
    <t xml:space="preserve">Device Type </t>
  </si>
  <si>
    <t>Qtr Lease rate factor</t>
  </si>
  <si>
    <t>Qrtly Payment</t>
  </si>
  <si>
    <r>
      <rPr>
        <sz val="8"/>
        <rFont val="Calibri"/>
        <family val="2"/>
      </rPr>
      <t xml:space="preserve">NEW PRICING
</t>
    </r>
    <r>
      <rPr>
        <b/>
        <sz val="8"/>
        <rFont val="Calibri"/>
        <family val="2"/>
      </rPr>
      <t>State of KS Client Pricing</t>
    </r>
  </si>
  <si>
    <r>
      <rPr>
        <b/>
        <sz val="8"/>
        <rFont val="Calibri"/>
        <family val="2"/>
      </rPr>
      <t>DFS Annual Lease Rate Factors</t>
    </r>
  </si>
  <si>
    <r>
      <rPr>
        <b/>
        <sz val="8"/>
        <rFont val="Calibri"/>
        <family val="2"/>
      </rPr>
      <t>Pricing Valid through January 31, 2024</t>
    </r>
  </si>
  <si>
    <r>
      <rPr>
        <sz val="8"/>
        <rFont val="Calibri"/>
        <family val="2"/>
      </rPr>
      <t>All Fair Market Value (FMV) Pricing</t>
    </r>
  </si>
  <si>
    <r>
      <rPr>
        <b/>
        <u/>
        <sz val="6"/>
        <rFont val="Calibri"/>
        <family val="2"/>
      </rPr>
      <t>Device Type</t>
    </r>
  </si>
  <si>
    <r>
      <rPr>
        <b/>
        <u/>
        <sz val="6"/>
        <rFont val="Calibri"/>
        <family val="2"/>
      </rPr>
      <t>Unit Price</t>
    </r>
  </si>
  <si>
    <r>
      <rPr>
        <b/>
        <u/>
        <sz val="6"/>
        <rFont val="Calibri"/>
        <family val="2"/>
      </rPr>
      <t>Lease Term</t>
    </r>
  </si>
  <si>
    <r>
      <rPr>
        <b/>
        <u/>
        <sz val="6"/>
        <rFont val="Calibri"/>
        <family val="2"/>
      </rPr>
      <t xml:space="preserve">Annual Lease Rate 
</t>
    </r>
    <r>
      <rPr>
        <b/>
        <u/>
        <sz val="6"/>
        <rFont val="Calibri"/>
        <family val="2"/>
      </rPr>
      <t>Factor</t>
    </r>
  </si>
  <si>
    <r>
      <rPr>
        <b/>
        <u/>
        <sz val="6"/>
        <rFont val="Calibri"/>
        <family val="2"/>
      </rPr>
      <t>Annual Pymt</t>
    </r>
  </si>
  <si>
    <r>
      <rPr>
        <b/>
        <u/>
        <sz val="6"/>
        <rFont val="Calibri"/>
        <family val="2"/>
      </rPr>
      <t>Total Payments</t>
    </r>
  </si>
  <si>
    <r>
      <rPr>
        <sz val="6"/>
        <rFont val="Calibri"/>
        <family val="2"/>
      </rPr>
      <t>OptiPlex MFF</t>
    </r>
  </si>
  <si>
    <r>
      <rPr>
        <sz val="6"/>
        <rFont val="Calibri"/>
        <family val="2"/>
      </rPr>
      <t>OptiPlex SFF (7010)</t>
    </r>
  </si>
  <si>
    <r>
      <rPr>
        <sz val="6"/>
        <rFont val="Calibri"/>
        <family val="2"/>
      </rPr>
      <t>Precision 3260 Compact</t>
    </r>
  </si>
  <si>
    <r>
      <rPr>
        <sz val="6"/>
        <rFont val="Calibri"/>
        <family val="2"/>
      </rPr>
      <t>Precision 3460 SFF</t>
    </r>
  </si>
  <si>
    <r>
      <rPr>
        <sz val="6"/>
        <rFont val="Calibri"/>
        <family val="2"/>
      </rPr>
      <t>Extreme Perf Precision 5820 Tower</t>
    </r>
  </si>
  <si>
    <r>
      <rPr>
        <sz val="6"/>
        <rFont val="Calibri"/>
        <family val="2"/>
      </rPr>
      <t>Device +$32</t>
    </r>
  </si>
  <si>
    <r>
      <rPr>
        <sz val="6"/>
        <rFont val="Calibri"/>
        <family val="2"/>
      </rPr>
      <t>Extreme Perf Precision 5860 Tower</t>
    </r>
  </si>
  <si>
    <r>
      <rPr>
        <sz val="6"/>
        <rFont val="Calibri"/>
        <family val="2"/>
      </rPr>
      <t>Latitude 5440</t>
    </r>
  </si>
  <si>
    <r>
      <rPr>
        <sz val="6"/>
        <rFont val="Calibri"/>
        <family val="2"/>
      </rPr>
      <t>Latitude 7320 Detachable</t>
    </r>
  </si>
  <si>
    <r>
      <rPr>
        <sz val="6"/>
        <rFont val="Calibri"/>
        <family val="2"/>
      </rPr>
      <t>Lat 7320 Detachable w/KB Pen</t>
    </r>
  </si>
  <si>
    <r>
      <rPr>
        <sz val="6"/>
        <rFont val="Calibri"/>
        <family val="2"/>
      </rPr>
      <t>Mobile Precision 3480</t>
    </r>
  </si>
  <si>
    <r>
      <rPr>
        <sz val="6"/>
        <rFont val="Calibri"/>
        <family val="2"/>
      </rPr>
      <t>Mobile Precision 3581</t>
    </r>
  </si>
  <si>
    <r>
      <rPr>
        <sz val="6"/>
        <rFont val="Calibri"/>
        <family val="2"/>
      </rPr>
      <t>Mobile Precision 7680</t>
    </r>
  </si>
  <si>
    <r>
      <rPr>
        <sz val="6"/>
        <rFont val="Calibri"/>
        <family val="2"/>
      </rPr>
      <t>Dell Latitude 5430 Rugged</t>
    </r>
  </si>
  <si>
    <r>
      <rPr>
        <sz val="6"/>
        <rFont val="Calibri"/>
        <family val="2"/>
      </rPr>
      <t>Dell Latitude 7230 Rugged</t>
    </r>
  </si>
  <si>
    <r>
      <rPr>
        <sz val="6"/>
        <rFont val="Calibri"/>
        <family val="2"/>
      </rPr>
      <t>Device +$50</t>
    </r>
  </si>
  <si>
    <r>
      <rPr>
        <b/>
        <sz val="8"/>
        <rFont val="Calibri"/>
        <family val="2"/>
      </rPr>
      <t>State of KS Client Pricing</t>
    </r>
  </si>
  <si>
    <r>
      <rPr>
        <b/>
        <sz val="8"/>
        <rFont val="Calibri"/>
        <family val="2"/>
      </rPr>
      <t>DFS Monthly Lease Rate Factors  KDADS &amp; Parsons Hospital ONLY</t>
    </r>
  </si>
  <si>
    <r>
      <rPr>
        <b/>
        <sz val="6"/>
        <rFont val="Calibri"/>
        <family val="2"/>
      </rPr>
      <t>Pricing Valid through January 31, 2024</t>
    </r>
  </si>
  <si>
    <r>
      <rPr>
        <sz val="6"/>
        <rFont val="Calibri"/>
        <family val="2"/>
      </rPr>
      <t>All Fair Market Value (FMV) Pricing</t>
    </r>
  </si>
  <si>
    <r>
      <rPr>
        <b/>
        <u/>
        <sz val="6"/>
        <rFont val="Calibri"/>
        <family val="2"/>
      </rPr>
      <t xml:space="preserve">Monthly Lease 
</t>
    </r>
    <r>
      <rPr>
        <b/>
        <u/>
        <sz val="6"/>
        <rFont val="Calibri"/>
        <family val="2"/>
      </rPr>
      <t>Rate Factor</t>
    </r>
  </si>
  <si>
    <r>
      <rPr>
        <b/>
        <u/>
        <sz val="6"/>
        <rFont val="Calibri"/>
        <family val="2"/>
      </rPr>
      <t>Monthly Pymt</t>
    </r>
  </si>
  <si>
    <r>
      <rPr>
        <b/>
        <sz val="8"/>
        <rFont val="Calibri"/>
        <family val="2"/>
      </rPr>
      <t>DFS Quarterly Lease Rate Factors KDOT ONLY</t>
    </r>
  </si>
  <si>
    <r>
      <rPr>
        <b/>
        <u/>
        <sz val="6"/>
        <rFont val="Calibri"/>
        <family val="2"/>
      </rPr>
      <t xml:space="preserve">Quarterly Lease 
</t>
    </r>
    <r>
      <rPr>
        <b/>
        <u/>
        <sz val="6"/>
        <rFont val="Calibri"/>
        <family val="2"/>
      </rPr>
      <t>Rate Factor</t>
    </r>
  </si>
  <si>
    <r>
      <rPr>
        <b/>
        <u/>
        <sz val="6"/>
        <rFont val="Calibri"/>
        <family val="2"/>
      </rPr>
      <t>Qtrly Pymt</t>
    </r>
  </si>
  <si>
    <r>
      <rPr>
        <sz val="6"/>
        <rFont val="Calibri"/>
        <family val="2"/>
      </rPr>
      <t>One off</t>
    </r>
  </si>
  <si>
    <r>
      <rPr>
        <sz val="6"/>
        <rFont val="Calibri"/>
        <family val="2"/>
      </rPr>
      <t>Lat 7230 Rugged w/KB and BB Card</t>
    </r>
  </si>
  <si>
    <r>
      <rPr>
        <sz val="6"/>
        <rFont val="Calibri"/>
        <family val="2"/>
      </rPr>
      <t>Not pricing at this time as these were a one off request.</t>
    </r>
  </si>
  <si>
    <r>
      <rPr>
        <sz val="6"/>
        <rFont val="Calibri"/>
        <family val="2"/>
      </rPr>
      <t>Lat 7230 Rugged w/KB NO BB Card</t>
    </r>
  </si>
  <si>
    <t>NE++A1:L393A1:O395W PRICING</t>
  </si>
  <si>
    <r>
      <rPr>
        <b/>
        <sz val="6"/>
        <rFont val="Calibri"/>
        <family val="2"/>
      </rPr>
      <t>State of KS Client Pricing</t>
    </r>
  </si>
  <si>
    <r>
      <rPr>
        <b/>
        <sz val="6"/>
        <rFont val="Calibri"/>
        <family val="2"/>
      </rPr>
      <t>DFS Annual Lease Rate Factors</t>
    </r>
  </si>
  <si>
    <r>
      <rPr>
        <b/>
        <sz val="6"/>
        <rFont val="Calibri"/>
        <family val="2"/>
      </rPr>
      <t xml:space="preserve">Pricing Valid through </t>
    </r>
    <r>
      <rPr>
        <b/>
        <sz val="12"/>
        <rFont val="Calibri"/>
        <family val="2"/>
      </rPr>
      <t>August 2, 2024</t>
    </r>
  </si>
  <si>
    <r>
      <rPr>
        <b/>
        <u/>
        <sz val="6"/>
        <rFont val="Calibri"/>
        <family val="2"/>
      </rPr>
      <t xml:space="preserve">Annual Lease 
</t>
    </r>
    <r>
      <rPr>
        <b/>
        <u/>
        <sz val="6"/>
        <rFont val="Calibri"/>
        <family val="2"/>
      </rPr>
      <t>Rate Factor</t>
    </r>
  </si>
  <si>
    <r>
      <rPr>
        <sz val="6"/>
        <rFont val="Calibri"/>
        <family val="2"/>
      </rPr>
      <t>OptiPlex SFF (7020)</t>
    </r>
  </si>
  <si>
    <r>
      <rPr>
        <sz val="6"/>
        <rFont val="Calibri"/>
        <family val="2"/>
      </rPr>
      <t>Latitude 5450</t>
    </r>
  </si>
  <si>
    <r>
      <rPr>
        <sz val="6"/>
        <rFont val="Calibri"/>
        <family val="2"/>
      </rPr>
      <t>NEW</t>
    </r>
  </si>
  <si>
    <r>
      <rPr>
        <sz val="6"/>
        <rFont val="Calibri"/>
        <family val="2"/>
      </rPr>
      <t>Replace 5440</t>
    </r>
  </si>
  <si>
    <r>
      <rPr>
        <sz val="6"/>
        <rFont val="Calibri"/>
        <family val="2"/>
      </rPr>
      <t>Latitude 7350 Detachable</t>
    </r>
  </si>
  <si>
    <r>
      <rPr>
        <sz val="6"/>
        <rFont val="Calibri"/>
        <family val="2"/>
      </rPr>
      <t>Replaces 7320</t>
    </r>
  </si>
  <si>
    <r>
      <rPr>
        <sz val="6"/>
        <rFont val="Calibri"/>
        <family val="2"/>
      </rPr>
      <t>Lat 7350 Detachable w/KB Pen</t>
    </r>
  </si>
  <si>
    <r>
      <rPr>
        <sz val="6"/>
        <rFont val="Calibri"/>
        <family val="2"/>
      </rPr>
      <t>Mobile Precision 3490</t>
    </r>
  </si>
  <si>
    <r>
      <rPr>
        <sz val="6"/>
        <rFont val="Calibri"/>
        <family val="2"/>
      </rPr>
      <t>Replaces 3480</t>
    </r>
  </si>
  <si>
    <r>
      <rPr>
        <sz val="6"/>
        <rFont val="Calibri"/>
        <family val="2"/>
      </rPr>
      <t>Mobile Precision 3591</t>
    </r>
  </si>
  <si>
    <r>
      <rPr>
        <sz val="6"/>
        <rFont val="Calibri"/>
        <family val="2"/>
      </rPr>
      <t>Replaces 3591</t>
    </r>
  </si>
  <si>
    <r>
      <rPr>
        <sz val="6"/>
        <rFont val="Calibri"/>
        <family val="2"/>
      </rPr>
      <t>Replaces 5440</t>
    </r>
  </si>
  <si>
    <r>
      <rPr>
        <sz val="6"/>
        <rFont val="Calibri"/>
        <family val="2"/>
      </rPr>
      <t>Replaces 3490</t>
    </r>
  </si>
  <si>
    <r>
      <rPr>
        <sz val="6"/>
        <rFont val="Calibri"/>
        <family val="2"/>
      </rPr>
      <t>Replaces 3581</t>
    </r>
  </si>
  <si>
    <r>
      <rPr>
        <b/>
        <sz val="6"/>
        <rFont val="Calibri"/>
        <family val="2"/>
      </rPr>
      <t>DFS Monthly Lease Rate Factors  KDADS &amp; Parsons Hospital ONLY</t>
    </r>
  </si>
  <si>
    <r>
      <rPr>
        <b/>
        <sz val="6"/>
        <rFont val="Calibri"/>
        <family val="2"/>
      </rPr>
      <t xml:space="preserve">Pricing Valid through </t>
    </r>
    <r>
      <rPr>
        <b/>
        <sz val="11"/>
        <rFont val="Calibri"/>
        <family val="2"/>
      </rPr>
      <t>August 2, 2024</t>
    </r>
  </si>
  <si>
    <r>
      <rPr>
        <b/>
        <sz val="6"/>
        <rFont val="Calibri"/>
        <family val="2"/>
      </rPr>
      <t>DFS Quarterly Lease Rate Factors KDOT ONLY</t>
    </r>
  </si>
  <si>
    <r>
      <rPr>
        <b/>
        <u/>
        <sz val="6"/>
        <rFont val="Calibri"/>
        <family val="2"/>
      </rPr>
      <t xml:space="preserve">Quarterly Lease
</t>
    </r>
    <r>
      <rPr>
        <b/>
        <u/>
        <sz val="6"/>
        <rFont val="Calibri"/>
        <family val="2"/>
      </rPr>
      <t>Rate Factor</t>
    </r>
  </si>
  <si>
    <r>
      <t xml:space="preserve">Pricing Valid through April 30, 2024 </t>
    </r>
    <r>
      <rPr>
        <b/>
        <sz val="10"/>
        <color rgb="FFFF0000"/>
        <rFont val="Calibri"/>
        <family val="2"/>
      </rPr>
      <t>Amended</t>
    </r>
  </si>
  <si>
    <r>
      <rPr>
        <b/>
        <u/>
        <sz val="10"/>
        <rFont val="Calibri"/>
        <family val="2"/>
      </rPr>
      <t>Quote 3 yr </t>
    </r>
  </si>
  <si>
    <r>
      <rPr>
        <b/>
        <u/>
        <sz val="10"/>
        <rFont val="Calibri"/>
        <family val="2"/>
      </rPr>
      <t>Device Type</t>
    </r>
  </si>
  <si>
    <r>
      <rPr>
        <b/>
        <u/>
        <sz val="10"/>
        <rFont val="Calibri"/>
        <family val="2"/>
      </rPr>
      <t>Unit Price</t>
    </r>
  </si>
  <si>
    <r>
      <rPr>
        <b/>
        <u/>
        <sz val="10"/>
        <rFont val="Calibri"/>
        <family val="2"/>
      </rPr>
      <t>Lease Term</t>
    </r>
  </si>
  <si>
    <r>
      <rPr>
        <b/>
        <u/>
        <sz val="10"/>
        <rFont val="Calibri"/>
        <family val="2"/>
      </rPr>
      <t>Annual Lease 
Rate Factor</t>
    </r>
  </si>
  <si>
    <r>
      <rPr>
        <b/>
        <u/>
        <sz val="10"/>
        <rFont val="Calibri"/>
        <family val="2"/>
      </rPr>
      <t>Annual Pymt</t>
    </r>
  </si>
  <si>
    <r>
      <rPr>
        <b/>
        <u/>
        <sz val="10"/>
        <rFont val="Calibri"/>
        <family val="2"/>
      </rPr>
      <t>Total Payments</t>
    </r>
  </si>
  <si>
    <t>Extreme Perf Precision 5860 Tower</t>
  </si>
  <si>
    <t>Latitude 7350 Detachable</t>
  </si>
  <si>
    <r>
      <t xml:space="preserve">$1,493.01  </t>
    </r>
    <r>
      <rPr>
        <b/>
        <sz val="10"/>
        <rFont val="Calibri"/>
        <family val="2"/>
      </rPr>
      <t xml:space="preserve">  NEW</t>
    </r>
  </si>
  <si>
    <t>Replaces 7320</t>
  </si>
  <si>
    <r>
      <rPr>
        <sz val="10"/>
        <rFont val="Calibri"/>
        <family val="2"/>
      </rPr>
      <t>.
$1,523.00</t>
    </r>
  </si>
  <si>
    <t>Latitude 7350 Detachable w/KB Pen</t>
  </si>
  <si>
    <r>
      <t xml:space="preserve">$1,653.51    </t>
    </r>
    <r>
      <rPr>
        <b/>
        <sz val="10"/>
        <rFont val="Calibri"/>
        <family val="2"/>
      </rPr>
      <t>NEW</t>
    </r>
  </si>
  <si>
    <t>Mobile Precision 3490</t>
  </si>
  <si>
    <r>
      <t xml:space="preserve">$1,526.29    </t>
    </r>
    <r>
      <rPr>
        <b/>
        <sz val="10"/>
        <rFont val="Calibri"/>
        <family val="2"/>
      </rPr>
      <t>NEW</t>
    </r>
  </si>
  <si>
    <t>Replaces 3480</t>
  </si>
  <si>
    <t>Mobile Precision 3591</t>
  </si>
  <si>
    <r>
      <t xml:space="preserve">$1,857.80    </t>
    </r>
    <r>
      <rPr>
        <b/>
        <sz val="10"/>
        <rFont val="Calibri"/>
        <family val="2"/>
      </rPr>
      <t>NEW</t>
    </r>
  </si>
  <si>
    <t>Replaces 3591</t>
  </si>
  <si>
    <r>
      <rPr>
        <b/>
        <u/>
        <sz val="10"/>
        <rFont val="Calibri"/>
        <family val="2"/>
      </rPr>
      <t>Quote 4 yr </t>
    </r>
  </si>
  <si>
    <r>
      <rPr>
        <b/>
        <u/>
        <sz val="10"/>
        <rFont val="Calibri"/>
        <family val="2"/>
      </rPr>
      <t>Annual Lease </t>
    </r>
    <r>
      <rPr>
        <b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>Rate Factor</t>
    </r>
  </si>
  <si>
    <r>
      <t xml:space="preserve">$1,740.63    </t>
    </r>
    <r>
      <rPr>
        <b/>
        <sz val="10"/>
        <rFont val="Calibri"/>
        <family val="2"/>
      </rPr>
      <t>NEW</t>
    </r>
  </si>
  <si>
    <t>Lat 7350 Detachable w/KB Pen</t>
  </si>
  <si>
    <t>NEW</t>
  </si>
  <si>
    <t>3000171618165.2                              Mobile Precision 3480                           $1,549.00                   48</t>
  </si>
  <si>
    <t>$393.20                 $1,572.79</t>
  </si>
  <si>
    <r>
      <rPr>
        <b/>
        <sz val="10"/>
        <rFont val="Calibri"/>
        <family val="2"/>
      </rPr>
      <t xml:space="preserve">Mobile Precision 3490            </t>
    </r>
    <r>
      <rPr>
        <sz val="10"/>
        <rFont val="Calibri"/>
        <family val="2"/>
      </rPr>
      <t>$1,716.00           48              0.25384          $435.59        $1,742.36    NEW</t>
    </r>
  </si>
  <si>
    <t>Replaces 3490</t>
  </si>
  <si>
    <t>3000171618919.2                              Mobile Precision 3581                           $1,773.00                   48</t>
  </si>
  <si>
    <t>$450.06                 $1,800.23</t>
  </si>
  <si>
    <r>
      <rPr>
        <sz val="10"/>
        <rFont val="Calibri"/>
        <family val="2"/>
      </rPr>
      <t xml:space="preserve">3000173815437.1             </t>
    </r>
    <r>
      <rPr>
        <b/>
        <sz val="10"/>
        <rFont val="Calibri"/>
        <family val="2"/>
      </rPr>
      <t xml:space="preserve">Mobile Precision 3591            </t>
    </r>
    <r>
      <rPr>
        <sz val="10"/>
        <rFont val="Calibri"/>
        <family val="2"/>
      </rPr>
      <t>$2,070.00           48              0.25384          $525.45        $2,101.80    NEW</t>
    </r>
  </si>
  <si>
    <t>Replaces 3581</t>
  </si>
  <si>
    <t>3000171636999.2                              Mobile Precision 7680                           $2,715.00                   48</t>
  </si>
  <si>
    <t>$689.18                 $2,756.70</t>
  </si>
  <si>
    <r>
      <rPr>
        <b/>
        <sz val="10"/>
        <rFont val="Calibri"/>
        <family val="2"/>
      </rPr>
      <t xml:space="preserve">State of KS Client Pricing
DFS Monthly Lease Rate Factors  KDADS &amp; Parsons Hospital ONLY
Pricing Valid through April 30, 2024
</t>
    </r>
    <r>
      <rPr>
        <sz val="10"/>
        <rFont val="Calibri"/>
        <family val="2"/>
      </rPr>
      <t>All Fair Market Value (FMV) Pricing</t>
    </r>
  </si>
  <si>
    <r>
      <rPr>
        <b/>
        <u/>
        <sz val="10"/>
        <rFont val="Calibri"/>
        <family val="2"/>
      </rPr>
      <t>Monthly Lease 
Rate Factor</t>
    </r>
  </si>
  <si>
    <r>
      <rPr>
        <b/>
        <u/>
        <sz val="10"/>
        <rFont val="Calibri"/>
        <family val="2"/>
      </rPr>
      <t>Monthly Pymt</t>
    </r>
  </si>
  <si>
    <r>
      <t xml:space="preserve">$130.22     </t>
    </r>
    <r>
      <rPr>
        <b/>
        <sz val="10"/>
        <rFont val="Calibri"/>
        <family val="2"/>
      </rPr>
      <t>NEW</t>
    </r>
  </si>
  <si>
    <r>
      <t xml:space="preserve">$144.22     </t>
    </r>
    <r>
      <rPr>
        <b/>
        <sz val="10"/>
        <rFont val="Calibri"/>
        <family val="2"/>
      </rPr>
      <t>NEW</t>
    </r>
  </si>
  <si>
    <r>
      <t xml:space="preserve">$133.10     </t>
    </r>
    <r>
      <rPr>
        <b/>
        <sz val="10"/>
        <rFont val="Calibri"/>
        <family val="2"/>
      </rPr>
      <t>NEW</t>
    </r>
  </si>
  <si>
    <r>
      <t xml:space="preserve">$162.01    </t>
    </r>
    <r>
      <rPr>
        <b/>
        <sz val="10"/>
        <rFont val="Calibri"/>
        <family val="2"/>
      </rPr>
      <t xml:space="preserve"> NEW</t>
    </r>
  </si>
  <si>
    <t>Pricing Valid through April 30, 2024</t>
  </si>
  <si>
    <r>
      <rPr>
        <b/>
        <u/>
        <sz val="10"/>
        <rFont val="Calibri"/>
        <family val="2"/>
      </rPr>
      <t>Quarterly Lease
Rate Factor</t>
    </r>
  </si>
  <si>
    <r>
      <rPr>
        <b/>
        <u/>
        <sz val="10"/>
        <rFont val="Calibri"/>
        <family val="2"/>
      </rPr>
      <t>Qtrly Pymt</t>
    </r>
  </si>
  <si>
    <r>
      <t xml:space="preserve">$387.41     </t>
    </r>
    <r>
      <rPr>
        <b/>
        <sz val="10"/>
        <rFont val="Calibri"/>
        <family val="2"/>
      </rPr>
      <t>NEW</t>
    </r>
  </si>
  <si>
    <r>
      <t xml:space="preserve">$396.06   </t>
    </r>
    <r>
      <rPr>
        <b/>
        <sz val="10"/>
        <rFont val="Calibri"/>
        <family val="2"/>
      </rPr>
      <t xml:space="preserve">  NEW</t>
    </r>
  </si>
  <si>
    <r>
      <t xml:space="preserve">$482.09     </t>
    </r>
    <r>
      <rPr>
        <b/>
        <sz val="10"/>
        <rFont val="Calibri"/>
        <family val="2"/>
      </rPr>
      <t>NEW</t>
    </r>
  </si>
  <si>
    <t>Pricing Valid through January 31, 2024</t>
  </si>
  <si>
    <t xml:space="preserve">Quote 4 yr </t>
  </si>
  <si>
    <t>DFS Monthly Lease Rate Factors  KDADS &amp; Parsons Hospital ONLY</t>
  </si>
  <si>
    <t>One off</t>
  </si>
  <si>
    <t>Lat 7230 Rugged w/KB and BB Card</t>
  </si>
  <si>
    <t>Not pricing at this time as these were a one off request.</t>
  </si>
  <si>
    <t>Lat 7230 Rugged w/KB NO BB Card</t>
  </si>
  <si>
    <r>
      <rPr>
        <sz val="6"/>
        <rFont val="Calibri"/>
        <family val="2"/>
      </rPr>
      <t>NEW PRICING</t>
    </r>
  </si>
  <si>
    <r>
      <rPr>
        <b/>
        <sz val="6"/>
        <rFont val="Calibri"/>
        <family val="2"/>
      </rPr>
      <t>Pricing Valid through August 2, 2024</t>
    </r>
  </si>
  <si>
    <r>
      <rPr>
        <sz val="9"/>
        <rFont val="Calibri"/>
        <family val="2"/>
      </rPr>
      <t>NEW PRICING</t>
    </r>
  </si>
  <si>
    <r>
      <rPr>
        <sz val="8"/>
        <rFont val="Calibri"/>
        <family val="2"/>
      </rPr>
      <t>Revised 7/5/24</t>
    </r>
  </si>
  <si>
    <r>
      <rPr>
        <b/>
        <sz val="6"/>
        <rFont val="Calibri"/>
        <family val="2"/>
      </rPr>
      <t>Pricing Valid through 10 30 24</t>
    </r>
  </si>
  <si>
    <r>
      <rPr>
        <b/>
        <u/>
        <sz val="6"/>
        <rFont val="Calibri"/>
        <family val="2"/>
      </rPr>
      <t>Annual Lease </t>
    </r>
    <r>
      <rPr>
        <b/>
        <sz val="6"/>
        <rFont val="Calibri"/>
        <family val="2"/>
      </rPr>
      <t xml:space="preserve"> </t>
    </r>
    <r>
      <rPr>
        <b/>
        <u/>
        <sz val="6"/>
        <rFont val="Calibri"/>
        <family val="2"/>
      </rPr>
      <t>Rate Factor</t>
    </r>
  </si>
  <si>
    <r>
      <rPr>
        <b/>
        <u/>
        <sz val="6"/>
        <rFont val="Calibri"/>
        <family val="2"/>
      </rPr>
      <t>Annual </t>
    </r>
    <r>
      <rPr>
        <b/>
        <sz val="6"/>
        <rFont val="Calibri"/>
        <family val="2"/>
      </rPr>
      <t xml:space="preserve"> </t>
    </r>
    <r>
      <rPr>
        <b/>
        <u/>
        <sz val="6"/>
        <rFont val="Calibri"/>
        <family val="2"/>
      </rPr>
      <t>Pymt</t>
    </r>
  </si>
  <si>
    <r>
      <rPr>
        <b/>
        <u/>
        <sz val="6"/>
        <rFont val="Calibri"/>
        <family val="2"/>
      </rPr>
      <t xml:space="preserve">Annual 
</t>
    </r>
    <r>
      <rPr>
        <b/>
        <u/>
        <sz val="6"/>
        <rFont val="Calibri"/>
        <family val="2"/>
      </rPr>
      <t>Pymt</t>
    </r>
  </si>
  <si>
    <r>
      <rPr>
        <b/>
        <u/>
        <sz val="6"/>
        <rFont val="Calibri"/>
        <family val="2"/>
      </rPr>
      <t xml:space="preserve">Total 
</t>
    </r>
    <r>
      <rPr>
        <b/>
        <u/>
        <sz val="6"/>
        <rFont val="Calibri"/>
        <family val="2"/>
      </rPr>
      <t>Payments</t>
    </r>
  </si>
  <si>
    <r>
      <rPr>
        <sz val="6"/>
        <rFont val="Calibri"/>
        <family val="2"/>
      </rPr>
      <t>Precision 3280 Compact</t>
    </r>
  </si>
  <si>
    <r>
      <rPr>
        <sz val="6"/>
        <rFont val="Calibri"/>
        <family val="2"/>
      </rPr>
      <t>New</t>
    </r>
  </si>
  <si>
    <r>
      <rPr>
        <b/>
        <sz val="6"/>
        <rFont val="Calibri"/>
        <family val="2"/>
      </rPr>
      <t>Latitude 7350 Detachable 32GB</t>
    </r>
  </si>
  <si>
    <r>
      <rPr>
        <b/>
        <sz val="6"/>
        <rFont val="Calibri"/>
        <family val="2"/>
      </rPr>
      <t>7350 Detachable w/KB Pen w/32GB</t>
    </r>
  </si>
  <si>
    <r>
      <rPr>
        <b/>
        <sz val="6"/>
        <rFont val="Calibri"/>
        <family val="2"/>
      </rPr>
      <t>KHP Rugged MDU Refresh</t>
    </r>
  </si>
  <si>
    <r>
      <rPr>
        <b/>
        <u/>
        <sz val="6"/>
        <rFont val="Calibri"/>
        <family val="2"/>
      </rPr>
      <t>Monthly Lease </t>
    </r>
    <r>
      <rPr>
        <b/>
        <sz val="6"/>
        <rFont val="Calibri"/>
        <family val="2"/>
      </rPr>
      <t xml:space="preserve"> </t>
    </r>
    <r>
      <rPr>
        <b/>
        <u/>
        <sz val="6"/>
        <rFont val="Calibri"/>
        <family val="2"/>
      </rPr>
      <t>Rate Factor</t>
    </r>
  </si>
  <si>
    <r>
      <rPr>
        <b/>
        <u/>
        <sz val="6"/>
        <rFont val="Calibri"/>
        <family val="2"/>
      </rPr>
      <t>Monthly </t>
    </r>
    <r>
      <rPr>
        <b/>
        <sz val="6"/>
        <rFont val="Calibri"/>
        <family val="2"/>
      </rPr>
      <t xml:space="preserve"> </t>
    </r>
    <r>
      <rPr>
        <b/>
        <u/>
        <sz val="6"/>
        <rFont val="Calibri"/>
        <family val="2"/>
      </rPr>
      <t>Pymt</t>
    </r>
  </si>
  <si>
    <r>
      <rPr>
        <b/>
        <u/>
        <sz val="6"/>
        <rFont val="Calibri"/>
        <family val="2"/>
      </rPr>
      <t xml:space="preserve">Monthly Lease
</t>
    </r>
    <r>
      <rPr>
        <b/>
        <u/>
        <sz val="6"/>
        <rFont val="Calibri"/>
        <family val="2"/>
      </rPr>
      <t>Rate Factor</t>
    </r>
  </si>
  <si>
    <r>
      <rPr>
        <b/>
        <u/>
        <sz val="6"/>
        <rFont val="Calibri"/>
        <family val="2"/>
      </rPr>
      <t>Monthly Pym</t>
    </r>
  </si>
  <si>
    <r>
      <rPr>
        <b/>
        <u/>
        <sz val="6"/>
        <rFont val="Calibri"/>
        <family val="2"/>
      </rPr>
      <t>Quarterly Lease</t>
    </r>
    <r>
      <rPr>
        <b/>
        <sz val="6"/>
        <rFont val="Calibri"/>
        <family val="2"/>
      </rPr>
      <t xml:space="preserve"> </t>
    </r>
    <r>
      <rPr>
        <b/>
        <u/>
        <sz val="6"/>
        <rFont val="Calibri"/>
        <family val="2"/>
      </rPr>
      <t>Rate Factor</t>
    </r>
  </si>
  <si>
    <r>
      <rPr>
        <b/>
        <u/>
        <sz val="6"/>
        <rFont val="Calibri"/>
        <family val="2"/>
      </rPr>
      <t xml:space="preserve">Quarterly 
</t>
    </r>
    <r>
      <rPr>
        <b/>
        <u/>
        <sz val="6"/>
        <rFont val="Calibri"/>
        <family val="2"/>
      </rPr>
      <t>Lease Rate </t>
    </r>
    <r>
      <rPr>
        <b/>
        <sz val="6"/>
        <rFont val="Calibri"/>
        <family val="2"/>
      </rPr>
      <t xml:space="preserve"> </t>
    </r>
    <r>
      <rPr>
        <b/>
        <u/>
        <sz val="6"/>
        <rFont val="Calibri"/>
        <family val="2"/>
      </rPr>
      <t>Factor</t>
    </r>
  </si>
  <si>
    <r>
      <rPr>
        <b/>
        <u/>
        <sz val="6"/>
        <rFont val="Calibri"/>
        <family val="2"/>
      </rPr>
      <t>Total </t>
    </r>
    <r>
      <rPr>
        <b/>
        <sz val="6"/>
        <rFont val="Calibri"/>
        <family val="2"/>
      </rPr>
      <t xml:space="preserve"> </t>
    </r>
    <r>
      <rPr>
        <b/>
        <u/>
        <sz val="6"/>
        <rFont val="Calibri"/>
        <family val="2"/>
      </rPr>
      <t>Payments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</si>
</sst>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0.0000"/>
    <numFmt numFmtId="166" formatCode="m/dd/yyyy;@"/>
    <numFmt numFmtId="167" formatCode="\$0.00"/>
    <numFmt numFmtId="168" formatCode="0.00000"/>
    <numFmt numFmtId="169" formatCode="\$#,##0.00"/>
    <numFmt numFmtId="170" formatCode="&quot;$&quot;#,##0.00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6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Calibri"/>
      <family val="2"/>
    </font>
    <font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0"/>
      <name val="Aptos Narrow"/>
      <family val="2"/>
      <scheme val="minor"/>
    </font>
    <font>
      <sz val="6"/>
      <color rgb="FF000000"/>
      <name val="Calibri"/>
      <family val="2"/>
    </font>
    <font>
      <b/>
      <u/>
      <sz val="6"/>
      <name val="Calibri"/>
      <family val="2"/>
    </font>
    <font>
      <b/>
      <sz val="6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6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b/>
      <u/>
      <sz val="10"/>
      <name val="Calibri"/>
      <family val="2"/>
    </font>
    <font>
      <sz val="10"/>
      <color rgb="FF000000"/>
      <name val="Calibri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6"/>
      <color theme="1"/>
      <name val="Aptos Narrow"/>
      <family val="2"/>
      <scheme val="minor"/>
    </font>
    <font>
      <b/>
      <sz val="6"/>
      <color theme="1"/>
      <name val="Aptos Narrow"/>
      <family val="2"/>
      <scheme val="minor"/>
    </font>
    <font>
      <sz val="9"/>
      <name val="Calibri"/>
    </font>
    <font>
      <sz val="8"/>
      <color rgb="FF000000"/>
      <name val="Calibri"/>
      <family val="2"/>
    </font>
    <font>
      <sz val="8"/>
      <name val="Calibri"/>
    </font>
    <font>
      <b/>
      <sz val="6"/>
      <name val="Calibri"/>
    </font>
    <font>
      <sz val="6"/>
      <name val="Calibri"/>
    </font>
    <font>
      <b/>
      <sz val="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0F1"/>
      </patternFill>
    </fill>
    <fill>
      <patternFill patternType="solid">
        <fgColor rgb="FFFFFF00"/>
      </patternFill>
    </fill>
    <fill>
      <patternFill patternType="solid">
        <fgColor rgb="FFD9D9D9"/>
      </patternFill>
    </fill>
    <fill>
      <patternFill patternType="solid">
        <fgColor rgb="FFC5DFB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1">
    <xf numFmtId="0" fontId="0" fillId="0" borderId="0" xfId="0"/>
    <xf numFmtId="0" fontId="4" fillId="0" borderId="0" xfId="0" applyFont="1"/>
    <xf numFmtId="0" fontId="3" fillId="0" borderId="0" xfId="0" applyFont="1"/>
    <xf numFmtId="14" fontId="4" fillId="0" borderId="0" xfId="0" applyNumberFormat="1" applyFont="1"/>
    <xf numFmtId="164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165" fontId="6" fillId="0" borderId="0" xfId="0" applyNumberFormat="1" applyFont="1" applyAlignment="1">
      <alignment horizontal="center" wrapText="1"/>
    </xf>
    <xf numFmtId="165" fontId="6" fillId="0" borderId="0" xfId="0" applyNumberFormat="1" applyFont="1" applyAlignment="1">
      <alignment horizontal="left" wrapText="1"/>
    </xf>
    <xf numFmtId="165" fontId="6" fillId="0" borderId="0" xfId="0" applyNumberFormat="1" applyFont="1" applyAlignment="1">
      <alignment wrapText="1"/>
    </xf>
    <xf numFmtId="0" fontId="8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44" fontId="4" fillId="0" borderId="0" xfId="0" applyNumberFormat="1" applyFont="1"/>
    <xf numFmtId="44" fontId="4" fillId="0" borderId="0" xfId="1" applyFont="1" applyFill="1"/>
    <xf numFmtId="44" fontId="4" fillId="0" borderId="0" xfId="1" applyFont="1" applyAlignment="1">
      <alignment horizontal="center"/>
    </xf>
    <xf numFmtId="44" fontId="4" fillId="0" borderId="0" xfId="1" applyFont="1"/>
    <xf numFmtId="44" fontId="4" fillId="0" borderId="0" xfId="1" applyFont="1" applyAlignment="1">
      <alignment horizontal="left"/>
    </xf>
    <xf numFmtId="165" fontId="4" fillId="0" borderId="0" xfId="0" applyNumberFormat="1" applyFont="1" applyAlignment="1">
      <alignment horizontal="left"/>
    </xf>
    <xf numFmtId="8" fontId="4" fillId="0" borderId="0" xfId="1" applyNumberFormat="1" applyFont="1"/>
    <xf numFmtId="0" fontId="4" fillId="0" borderId="0" xfId="1" applyNumberFormat="1" applyFont="1" applyFill="1" applyAlignment="1">
      <alignment horizontal="center"/>
    </xf>
    <xf numFmtId="0" fontId="4" fillId="0" borderId="0" xfId="1" applyNumberFormat="1" applyFont="1" applyAlignment="1">
      <alignment horizontal="center"/>
    </xf>
    <xf numFmtId="0" fontId="0" fillId="2" borderId="0" xfId="0" applyFill="1"/>
    <xf numFmtId="0" fontId="5" fillId="0" borderId="0" xfId="0" applyFont="1"/>
    <xf numFmtId="164" fontId="8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2" borderId="0" xfId="0" applyFont="1" applyFill="1"/>
    <xf numFmtId="164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4" fontId="12" fillId="2" borderId="0" xfId="1" applyFont="1" applyFill="1"/>
    <xf numFmtId="44" fontId="11" fillId="2" borderId="0" xfId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13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166" fontId="16" fillId="0" borderId="0" xfId="0" applyNumberFormat="1" applyFont="1" applyAlignment="1">
      <alignment horizontal="left" vertical="top" shrinkToFi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center"/>
    </xf>
    <xf numFmtId="44" fontId="4" fillId="2" borderId="0" xfId="1" applyFont="1" applyFill="1" applyAlignment="1">
      <alignment horizontal="center"/>
    </xf>
    <xf numFmtId="0" fontId="0" fillId="3" borderId="0" xfId="0" applyFill="1"/>
    <xf numFmtId="164" fontId="4" fillId="3" borderId="0" xfId="0" applyNumberFormat="1" applyFont="1" applyFill="1" applyAlignment="1">
      <alignment horizontal="center"/>
    </xf>
    <xf numFmtId="44" fontId="4" fillId="3" borderId="0" xfId="1" applyFont="1" applyFill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167" fontId="22" fillId="0" borderId="0" xfId="0" applyNumberFormat="1" applyFont="1" applyAlignment="1">
      <alignment horizontal="center" vertical="top" shrinkToFit="1"/>
    </xf>
    <xf numFmtId="1" fontId="22" fillId="0" borderId="0" xfId="0" applyNumberFormat="1" applyFont="1" applyAlignment="1">
      <alignment horizontal="center" vertical="top" shrinkToFit="1"/>
    </xf>
    <xf numFmtId="168" fontId="22" fillId="0" borderId="0" xfId="0" applyNumberFormat="1" applyFont="1" applyAlignment="1">
      <alignment horizontal="center" vertical="top" shrinkToFit="1"/>
    </xf>
    <xf numFmtId="169" fontId="22" fillId="0" borderId="0" xfId="0" applyNumberFormat="1" applyFont="1" applyAlignment="1">
      <alignment horizontal="center" vertical="top" shrinkToFit="1"/>
    </xf>
    <xf numFmtId="169" fontId="22" fillId="2" borderId="0" xfId="0" applyNumberFormat="1" applyFont="1" applyFill="1" applyAlignment="1">
      <alignment horizontal="center" vertical="top" shrinkToFit="1"/>
    </xf>
    <xf numFmtId="1" fontId="22" fillId="2" borderId="0" xfId="0" applyNumberFormat="1" applyFont="1" applyFill="1" applyAlignment="1">
      <alignment horizontal="center" vertical="top" shrinkToFit="1"/>
    </xf>
    <xf numFmtId="168" fontId="22" fillId="2" borderId="0" xfId="0" applyNumberFormat="1" applyFont="1" applyFill="1" applyAlignment="1">
      <alignment horizontal="center" vertical="top" shrinkToFit="1"/>
    </xf>
    <xf numFmtId="167" fontId="22" fillId="2" borderId="0" xfId="0" applyNumberFormat="1" applyFont="1" applyFill="1" applyAlignment="1">
      <alignment horizontal="center" vertical="top" shrinkToFi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69" fontId="22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4" fillId="2" borderId="0" xfId="0" applyNumberFormat="1" applyFont="1" applyFill="1" applyAlignment="1">
      <alignment horizontal="center" vertical="top" shrinkToFit="1"/>
    </xf>
    <xf numFmtId="0" fontId="0" fillId="2" borderId="0" xfId="0" applyFill="1" applyAlignment="1">
      <alignment horizontal="center"/>
    </xf>
    <xf numFmtId="164" fontId="24" fillId="2" borderId="0" xfId="0" applyNumberFormat="1" applyFont="1" applyFill="1" applyAlignment="1">
      <alignment horizontal="left" vertical="top" indent="1" shrinkToFit="1"/>
    </xf>
    <xf numFmtId="44" fontId="0" fillId="0" borderId="0" xfId="1" applyFont="1"/>
    <xf numFmtId="164" fontId="7" fillId="2" borderId="0" xfId="0" applyNumberFormat="1" applyFont="1" applyFill="1" applyAlignment="1">
      <alignment horizontal="center"/>
    </xf>
    <xf numFmtId="44" fontId="0" fillId="2" borderId="0" xfId="1" applyFont="1" applyFill="1"/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44" fontId="0" fillId="0" borderId="0" xfId="1" applyFont="1" applyAlignment="1">
      <alignment horizontal="center"/>
    </xf>
    <xf numFmtId="44" fontId="0" fillId="2" borderId="0" xfId="1" applyFont="1" applyFill="1" applyAlignment="1">
      <alignment horizontal="center"/>
    </xf>
    <xf numFmtId="0" fontId="20" fillId="0" borderId="0" xfId="0" applyFont="1" applyAlignment="1">
      <alignment horizontal="center"/>
    </xf>
    <xf numFmtId="44" fontId="0" fillId="0" borderId="0" xfId="1" applyFont="1" applyAlignment="1"/>
    <xf numFmtId="168" fontId="24" fillId="2" borderId="0" xfId="0" applyNumberFormat="1" applyFont="1" applyFill="1" applyAlignment="1">
      <alignment horizontal="right" vertical="top" indent="1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 wrapText="1" indent="1"/>
    </xf>
    <xf numFmtId="0" fontId="0" fillId="0" borderId="0" xfId="0" applyAlignment="1">
      <alignment horizontal="center" vertical="top" wrapText="1"/>
    </xf>
    <xf numFmtId="0" fontId="26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164" fontId="24" fillId="0" borderId="0" xfId="0" applyNumberFormat="1" applyFont="1" applyAlignment="1">
      <alignment horizontal="center" vertical="top" shrinkToFit="1"/>
    </xf>
    <xf numFmtId="0" fontId="29" fillId="0" borderId="0" xfId="0" applyFont="1" applyAlignment="1">
      <alignment horizontal="center" vertical="top" wrapText="1"/>
    </xf>
    <xf numFmtId="167" fontId="24" fillId="0" borderId="0" xfId="0" applyNumberFormat="1" applyFont="1" applyAlignment="1">
      <alignment horizontal="left" vertical="top" indent="1" shrinkToFit="1"/>
    </xf>
    <xf numFmtId="1" fontId="24" fillId="0" borderId="0" xfId="0" applyNumberFormat="1" applyFont="1" applyAlignment="1">
      <alignment horizontal="center" vertical="top" shrinkToFit="1"/>
    </xf>
    <xf numFmtId="168" fontId="24" fillId="4" borderId="0" xfId="0" applyNumberFormat="1" applyFont="1" applyFill="1" applyAlignment="1">
      <alignment horizontal="center" vertical="top" shrinkToFit="1"/>
    </xf>
    <xf numFmtId="167" fontId="24" fillId="0" borderId="0" xfId="0" applyNumberFormat="1" applyFont="1" applyAlignment="1">
      <alignment horizontal="center" vertical="top" shrinkToFit="1"/>
    </xf>
    <xf numFmtId="167" fontId="24" fillId="0" borderId="0" xfId="0" applyNumberFormat="1" applyFont="1" applyAlignment="1">
      <alignment horizontal="left" vertical="top" indent="2" shrinkToFit="1"/>
    </xf>
    <xf numFmtId="169" fontId="24" fillId="0" borderId="0" xfId="0" applyNumberFormat="1" applyFont="1" applyAlignment="1">
      <alignment horizontal="left" vertical="top" indent="1" shrinkToFit="1"/>
    </xf>
    <xf numFmtId="169" fontId="24" fillId="0" borderId="0" xfId="0" applyNumberFormat="1" applyFont="1" applyAlignment="1">
      <alignment horizontal="right" vertical="top" indent="1" shrinkToFit="1"/>
    </xf>
    <xf numFmtId="0" fontId="0" fillId="0" borderId="0" xfId="0" applyAlignment="1">
      <alignment horizontal="left" wrapText="1"/>
    </xf>
    <xf numFmtId="0" fontId="29" fillId="5" borderId="0" xfId="0" applyFont="1" applyFill="1" applyAlignment="1">
      <alignment horizontal="left" vertical="top" wrapText="1"/>
    </xf>
    <xf numFmtId="169" fontId="24" fillId="0" borderId="0" xfId="0" applyNumberFormat="1" applyFont="1" applyAlignment="1">
      <alignment horizontal="left" vertical="top" indent="2" shrinkToFit="1"/>
    </xf>
    <xf numFmtId="165" fontId="24" fillId="4" borderId="0" xfId="0" applyNumberFormat="1" applyFont="1" applyFill="1" applyAlignment="1">
      <alignment horizontal="center" vertical="top" shrinkToFit="1"/>
    </xf>
    <xf numFmtId="0" fontId="26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29" fillId="6" borderId="0" xfId="0" applyFont="1" applyFill="1" applyAlignment="1">
      <alignment horizontal="center" vertical="top" wrapText="1"/>
    </xf>
    <xf numFmtId="0" fontId="29" fillId="6" borderId="0" xfId="0" applyFont="1" applyFill="1" applyAlignment="1">
      <alignment horizontal="left" vertical="top" wrapText="1" indent="1"/>
    </xf>
    <xf numFmtId="0" fontId="0" fillId="6" borderId="0" xfId="0" applyFill="1" applyAlignment="1">
      <alignment horizontal="left" wrapText="1"/>
    </xf>
    <xf numFmtId="0" fontId="29" fillId="6" borderId="0" xfId="0" applyFont="1" applyFill="1" applyAlignment="1">
      <alignment horizontal="center" vertical="top" wrapText="1"/>
    </xf>
    <xf numFmtId="0" fontId="26" fillId="4" borderId="0" xfId="0" applyFont="1" applyFill="1" applyAlignment="1">
      <alignment horizontal="left" vertical="top" wrapText="1"/>
    </xf>
    <xf numFmtId="0" fontId="29" fillId="4" borderId="0" xfId="0" applyFont="1" applyFill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168" fontId="24" fillId="0" borderId="0" xfId="0" applyNumberFormat="1" applyFont="1" applyAlignment="1">
      <alignment horizontal="center" vertical="top" shrinkToFit="1"/>
    </xf>
    <xf numFmtId="169" fontId="24" fillId="0" borderId="0" xfId="0" applyNumberFormat="1" applyFont="1" applyAlignment="1">
      <alignment horizontal="center" vertical="top" shrinkToFit="1"/>
    </xf>
    <xf numFmtId="169" fontId="24" fillId="0" borderId="0" xfId="0" applyNumberFormat="1" applyFont="1" applyAlignment="1">
      <alignment horizontal="left" vertical="top" indent="1" shrinkToFit="1"/>
    </xf>
    <xf numFmtId="165" fontId="24" fillId="0" borderId="0" xfId="0" applyNumberFormat="1" applyFont="1" applyAlignment="1">
      <alignment horizontal="center" vertical="top" shrinkToFi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right" vertical="top" wrapText="1"/>
    </xf>
    <xf numFmtId="0" fontId="31" fillId="5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6" fillId="4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31" fillId="4" borderId="0" xfId="0" applyFont="1" applyFill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34" fillId="0" borderId="0" xfId="0" applyNumberFormat="1" applyFont="1" applyAlignment="1">
      <alignment horizontal="center" vertical="top" shrinkToFit="1"/>
    </xf>
    <xf numFmtId="0" fontId="31" fillId="0" borderId="0" xfId="0" applyFont="1" applyAlignment="1">
      <alignment horizontal="center" vertical="top" wrapText="1"/>
    </xf>
    <xf numFmtId="167" fontId="34" fillId="0" borderId="0" xfId="0" applyNumberFormat="1" applyFont="1" applyAlignment="1">
      <alignment horizontal="right" vertical="top" indent="1" shrinkToFit="1"/>
    </xf>
    <xf numFmtId="1" fontId="34" fillId="0" borderId="0" xfId="0" applyNumberFormat="1" applyFont="1" applyAlignment="1">
      <alignment horizontal="center" vertical="top" shrinkToFit="1"/>
    </xf>
    <xf numFmtId="168" fontId="34" fillId="4" borderId="0" xfId="0" applyNumberFormat="1" applyFont="1" applyFill="1" applyAlignment="1">
      <alignment horizontal="center" vertical="top" shrinkToFit="1"/>
    </xf>
    <xf numFmtId="167" fontId="34" fillId="0" borderId="0" xfId="0" applyNumberFormat="1" applyFont="1" applyAlignment="1">
      <alignment horizontal="center" vertical="top" shrinkToFit="1"/>
    </xf>
    <xf numFmtId="167" fontId="34" fillId="0" borderId="0" xfId="0" applyNumberFormat="1" applyFont="1" applyAlignment="1">
      <alignment horizontal="left" vertical="top" indent="2" shrinkToFit="1"/>
    </xf>
    <xf numFmtId="169" fontId="34" fillId="0" borderId="0" xfId="0" applyNumberFormat="1" applyFont="1" applyAlignment="1">
      <alignment horizontal="right" vertical="top" indent="1" shrinkToFit="1"/>
    </xf>
    <xf numFmtId="169" fontId="34" fillId="0" borderId="0" xfId="0" applyNumberFormat="1" applyFont="1" applyAlignment="1">
      <alignment horizontal="left" vertical="top" indent="1" shrinkToFit="1"/>
    </xf>
    <xf numFmtId="164" fontId="34" fillId="0" borderId="0" xfId="0" applyNumberFormat="1" applyFont="1" applyAlignment="1">
      <alignment horizontal="center" vertical="center" shrinkToFit="1"/>
    </xf>
    <xf numFmtId="0" fontId="31" fillId="0" borderId="0" xfId="0" applyFont="1" applyAlignment="1">
      <alignment horizontal="center" vertical="top" wrapText="1"/>
    </xf>
    <xf numFmtId="169" fontId="34" fillId="0" borderId="0" xfId="0" applyNumberFormat="1" applyFont="1" applyAlignment="1">
      <alignment horizontal="right" vertical="top" shrinkToFit="1"/>
    </xf>
    <xf numFmtId="165" fontId="34" fillId="4" borderId="0" xfId="0" applyNumberFormat="1" applyFont="1" applyFill="1" applyAlignment="1">
      <alignment horizontal="center" vertical="center" shrinkToFit="1"/>
    </xf>
    <xf numFmtId="0" fontId="31" fillId="0" borderId="0" xfId="0" applyFont="1" applyAlignment="1">
      <alignment horizontal="center" vertical="center" wrapText="1"/>
    </xf>
    <xf numFmtId="164" fontId="34" fillId="7" borderId="0" xfId="0" applyNumberFormat="1" applyFont="1" applyFill="1" applyAlignment="1">
      <alignment horizontal="center" vertical="center" shrinkToFit="1"/>
    </xf>
    <xf numFmtId="0" fontId="16" fillId="7" borderId="0" xfId="0" applyFont="1" applyFill="1" applyAlignment="1">
      <alignment horizontal="center" vertical="center"/>
    </xf>
    <xf numFmtId="169" fontId="34" fillId="7" borderId="0" xfId="0" applyNumberFormat="1" applyFont="1" applyFill="1" applyAlignment="1">
      <alignment horizontal="right" vertical="top" shrinkToFit="1"/>
    </xf>
    <xf numFmtId="1" fontId="34" fillId="7" borderId="0" xfId="0" applyNumberFormat="1" applyFont="1" applyFill="1" applyAlignment="1">
      <alignment horizontal="center" vertical="top" shrinkToFit="1"/>
    </xf>
    <xf numFmtId="165" fontId="34" fillId="7" borderId="0" xfId="0" applyNumberFormat="1" applyFont="1" applyFill="1" applyAlignment="1">
      <alignment horizontal="center" vertical="center" shrinkToFit="1"/>
    </xf>
    <xf numFmtId="167" fontId="34" fillId="7" borderId="0" xfId="0" applyNumberFormat="1" applyFont="1" applyFill="1" applyAlignment="1">
      <alignment horizontal="left" vertical="top" indent="1" shrinkToFit="1"/>
    </xf>
    <xf numFmtId="0" fontId="31" fillId="7" borderId="0" xfId="0" applyFont="1" applyFill="1" applyAlignment="1">
      <alignment horizontal="left" vertical="top" wrapText="1" indent="1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2" fontId="7" fillId="7" borderId="0" xfId="0" applyNumberFormat="1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8" fontId="7" fillId="7" borderId="0" xfId="0" applyNumberFormat="1" applyFont="1" applyFill="1" applyAlignment="1">
      <alignment horizontal="right" vertical="top" wrapText="1"/>
    </xf>
    <xf numFmtId="0" fontId="7" fillId="7" borderId="0" xfId="0" applyFont="1" applyFill="1" applyAlignment="1">
      <alignment horizontal="righ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164" fontId="34" fillId="7" borderId="0" xfId="0" applyNumberFormat="1" applyFont="1" applyFill="1" applyAlignment="1">
      <alignment horizontal="center" vertical="top" shrinkToFit="1"/>
    </xf>
    <xf numFmtId="0" fontId="16" fillId="7" borderId="0" xfId="0" applyFont="1" applyFill="1" applyAlignment="1">
      <alignment horizontal="center" vertical="top" wrapText="1"/>
    </xf>
    <xf numFmtId="169" fontId="34" fillId="7" borderId="0" xfId="0" applyNumberFormat="1" applyFont="1" applyFill="1" applyAlignment="1">
      <alignment horizontal="left" vertical="top" shrinkToFit="1"/>
    </xf>
    <xf numFmtId="168" fontId="34" fillId="7" borderId="0" xfId="0" applyNumberFormat="1" applyFont="1" applyFill="1" applyAlignment="1">
      <alignment horizontal="center" vertical="top" shrinkToFit="1"/>
    </xf>
    <xf numFmtId="164" fontId="34" fillId="0" borderId="0" xfId="0" applyNumberFormat="1" applyFont="1" applyAlignment="1">
      <alignment horizontal="center" vertical="center" shrinkToFit="1"/>
    </xf>
    <xf numFmtId="0" fontId="31" fillId="0" borderId="0" xfId="0" applyFont="1" applyAlignment="1">
      <alignment horizontal="center" vertical="center" wrapText="1"/>
    </xf>
    <xf numFmtId="169" fontId="34" fillId="0" borderId="0" xfId="0" applyNumberFormat="1" applyFont="1" applyAlignment="1">
      <alignment horizontal="right" vertical="center" indent="1" shrinkToFit="1"/>
    </xf>
    <xf numFmtId="1" fontId="34" fillId="0" borderId="0" xfId="0" applyNumberFormat="1" applyFont="1" applyAlignment="1">
      <alignment horizontal="center" vertical="center" shrinkToFit="1"/>
    </xf>
    <xf numFmtId="168" fontId="34" fillId="4" borderId="0" xfId="0" applyNumberFormat="1" applyFont="1" applyFill="1" applyAlignment="1">
      <alignment horizontal="center" vertical="center" shrinkToFit="1"/>
    </xf>
    <xf numFmtId="167" fontId="34" fillId="0" borderId="0" xfId="0" applyNumberFormat="1" applyFont="1" applyAlignment="1">
      <alignment horizontal="center" vertical="center" shrinkToFit="1"/>
    </xf>
    <xf numFmtId="169" fontId="34" fillId="0" borderId="0" xfId="0" applyNumberFormat="1" applyFont="1" applyAlignment="1">
      <alignment horizontal="left" vertical="center" indent="1" shrinkToFit="1"/>
    </xf>
    <xf numFmtId="0" fontId="7" fillId="0" borderId="0" xfId="0" applyFont="1" applyAlignment="1">
      <alignment horizontal="center" wrapText="1"/>
    </xf>
    <xf numFmtId="0" fontId="31" fillId="0" borderId="0" xfId="0" applyFont="1" applyAlignment="1">
      <alignment horizontal="left" vertical="top" wrapText="1" indent="3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right" wrapText="1" indent="1"/>
    </xf>
    <xf numFmtId="0" fontId="16" fillId="0" borderId="0" xfId="0" applyFont="1" applyAlignment="1">
      <alignment horizontal="left" wrapText="1"/>
    </xf>
    <xf numFmtId="0" fontId="31" fillId="0" borderId="0" xfId="0" applyFont="1" applyAlignment="1">
      <alignment horizontal="left" vertical="top" wrapText="1" indent="4"/>
    </xf>
    <xf numFmtId="165" fontId="34" fillId="4" borderId="0" xfId="0" applyNumberFormat="1" applyFont="1" applyFill="1" applyAlignment="1">
      <alignment horizontal="center" vertical="top" shrinkToFit="1"/>
    </xf>
    <xf numFmtId="0" fontId="31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center" vertical="center" wrapText="1"/>
    </xf>
    <xf numFmtId="0" fontId="31" fillId="7" borderId="0" xfId="0" applyFont="1" applyFill="1" applyAlignment="1">
      <alignment horizontal="left" vertical="top" wrapText="1" indent="2"/>
    </xf>
    <xf numFmtId="168" fontId="34" fillId="7" borderId="0" xfId="0" applyNumberFormat="1" applyFont="1" applyFill="1" applyAlignment="1">
      <alignment horizontal="left" vertical="top" indent="1" shrinkToFit="1"/>
    </xf>
    <xf numFmtId="164" fontId="34" fillId="0" borderId="1" xfId="0" applyNumberFormat="1" applyFont="1" applyBorder="1" applyAlignment="1">
      <alignment horizontal="center" vertical="top" shrinkToFit="1"/>
    </xf>
    <xf numFmtId="169" fontId="34" fillId="0" borderId="0" xfId="0" applyNumberFormat="1" applyFont="1" applyAlignment="1">
      <alignment horizontal="center" vertical="top" shrinkToFit="1"/>
    </xf>
    <xf numFmtId="164" fontId="34" fillId="7" borderId="2" xfId="0" applyNumberFormat="1" applyFont="1" applyFill="1" applyBorder="1" applyAlignment="1">
      <alignment horizontal="center" vertical="top" shrinkToFit="1"/>
    </xf>
    <xf numFmtId="0" fontId="16" fillId="7" borderId="3" xfId="0" applyFont="1" applyFill="1" applyBorder="1" applyAlignment="1">
      <alignment horizontal="left" vertical="top" wrapText="1"/>
    </xf>
    <xf numFmtId="0" fontId="16" fillId="7" borderId="0" xfId="0" applyFont="1" applyFill="1" applyAlignment="1">
      <alignment horizontal="left" vertical="top" wrapText="1"/>
    </xf>
    <xf numFmtId="169" fontId="34" fillId="7" borderId="0" xfId="0" applyNumberFormat="1" applyFont="1" applyFill="1" applyAlignment="1">
      <alignment horizontal="left" vertical="top" indent="1" shrinkToFit="1"/>
    </xf>
    <xf numFmtId="164" fontId="34" fillId="7" borderId="4" xfId="0" applyNumberFormat="1" applyFont="1" applyFill="1" applyBorder="1" applyAlignment="1">
      <alignment horizontal="center" vertical="top" shrinkToFit="1"/>
    </xf>
    <xf numFmtId="0" fontId="31" fillId="7" borderId="0" xfId="0" applyFont="1" applyFill="1" applyAlignment="1">
      <alignment horizontal="left" vertical="top" wrapText="1"/>
    </xf>
    <xf numFmtId="164" fontId="34" fillId="7" borderId="5" xfId="0" applyNumberFormat="1" applyFont="1" applyFill="1" applyBorder="1" applyAlignment="1">
      <alignment horizontal="center" vertical="top" shrinkToFit="1"/>
    </xf>
    <xf numFmtId="0" fontId="7" fillId="0" borderId="0" xfId="0" applyFont="1" applyAlignment="1">
      <alignment horizontal="left" wrapText="1"/>
    </xf>
    <xf numFmtId="0" fontId="7" fillId="7" borderId="3" xfId="0" applyFont="1" applyFill="1" applyBorder="1" applyAlignment="1">
      <alignment horizontal="left" vertical="top" wrapText="1" indent="2"/>
    </xf>
    <xf numFmtId="0" fontId="7" fillId="7" borderId="0" xfId="0" applyFont="1" applyFill="1" applyAlignment="1">
      <alignment horizontal="left" vertical="top" wrapText="1" indent="2"/>
    </xf>
    <xf numFmtId="0" fontId="7" fillId="7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164" fontId="34" fillId="7" borderId="0" xfId="0" applyNumberFormat="1" applyFont="1" applyFill="1" applyAlignment="1">
      <alignment horizontal="center" vertical="top" shrinkToFit="1"/>
    </xf>
    <xf numFmtId="169" fontId="34" fillId="7" borderId="0" xfId="0" applyNumberFormat="1" applyFont="1" applyFill="1" applyAlignment="1">
      <alignment horizontal="center" vertical="top" shrinkToFit="1"/>
    </xf>
    <xf numFmtId="1" fontId="34" fillId="7" borderId="0" xfId="0" applyNumberFormat="1" applyFont="1" applyFill="1" applyAlignment="1">
      <alignment horizontal="center" vertical="top" shrinkToFit="1"/>
    </xf>
    <xf numFmtId="168" fontId="34" fillId="7" borderId="0" xfId="0" applyNumberFormat="1" applyFont="1" applyFill="1" applyAlignment="1">
      <alignment horizontal="center" vertical="top" shrinkToFit="1"/>
    </xf>
    <xf numFmtId="167" fontId="34" fillId="7" borderId="0" xfId="0" applyNumberFormat="1" applyFont="1" applyFill="1" applyAlignment="1">
      <alignment horizontal="center" vertical="top" shrinkToFit="1"/>
    </xf>
    <xf numFmtId="0" fontId="16" fillId="0" borderId="0" xfId="0" applyFont="1" applyAlignment="1">
      <alignment horizontal="center" vertical="top" wrapText="1"/>
    </xf>
    <xf numFmtId="169" fontId="34" fillId="0" borderId="0" xfId="0" applyNumberFormat="1" applyFont="1" applyAlignment="1">
      <alignment horizontal="center" vertical="center" shrinkToFit="1"/>
    </xf>
    <xf numFmtId="0" fontId="7" fillId="4" borderId="0" xfId="0" applyFont="1" applyFill="1" applyAlignment="1">
      <alignment horizontal="left" wrapText="1"/>
    </xf>
    <xf numFmtId="0" fontId="3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7" fontId="34" fillId="7" borderId="0" xfId="0" applyNumberFormat="1" applyFont="1" applyFill="1" applyAlignment="1">
      <alignment horizontal="left" vertical="top" indent="1" shrinkToFit="1"/>
    </xf>
    <xf numFmtId="0" fontId="16" fillId="7" borderId="0" xfId="0" applyFont="1" applyFill="1" applyAlignment="1">
      <alignment horizontal="left" vertical="top" wrapText="1"/>
    </xf>
    <xf numFmtId="169" fontId="34" fillId="0" borderId="0" xfId="0" applyNumberFormat="1" applyFont="1" applyAlignment="1">
      <alignment horizontal="left" vertical="top" indent="1" shrinkToFit="1"/>
    </xf>
    <xf numFmtId="164" fontId="35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170" fontId="36" fillId="0" borderId="0" xfId="0" applyNumberFormat="1" applyFont="1" applyAlignment="1">
      <alignment horizontal="center"/>
    </xf>
    <xf numFmtId="170" fontId="11" fillId="0" borderId="0" xfId="0" applyNumberFormat="1" applyFont="1" applyAlignment="1">
      <alignment horizontal="center"/>
    </xf>
    <xf numFmtId="164" fontId="35" fillId="8" borderId="0" xfId="0" applyNumberFormat="1" applyFont="1" applyFill="1" applyAlignment="1">
      <alignment horizontal="left"/>
    </xf>
    <xf numFmtId="0" fontId="36" fillId="8" borderId="0" xfId="0" applyFont="1" applyFill="1" applyAlignment="1">
      <alignment horizontal="center"/>
    </xf>
    <xf numFmtId="164" fontId="36" fillId="0" borderId="0" xfId="0" applyNumberFormat="1" applyFont="1" applyAlignment="1">
      <alignment horizontal="center"/>
    </xf>
    <xf numFmtId="164" fontId="36" fillId="8" borderId="0" xfId="0" applyNumberFormat="1" applyFont="1" applyFill="1" applyAlignment="1">
      <alignment horizontal="left"/>
    </xf>
    <xf numFmtId="164" fontId="36" fillId="0" borderId="0" xfId="0" applyNumberFormat="1" applyFont="1" applyAlignment="1">
      <alignment horizontal="left"/>
    </xf>
    <xf numFmtId="0" fontId="11" fillId="8" borderId="0" xfId="0" applyFont="1" applyFill="1"/>
    <xf numFmtId="164" fontId="37" fillId="0" borderId="0" xfId="0" applyNumberFormat="1" applyFont="1" applyAlignment="1">
      <alignment horizontal="center"/>
    </xf>
    <xf numFmtId="170" fontId="37" fillId="0" borderId="0" xfId="1" applyNumberFormat="1" applyFont="1" applyFill="1" applyAlignment="1">
      <alignment horizontal="center"/>
    </xf>
    <xf numFmtId="1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 wrapText="1"/>
    </xf>
    <xf numFmtId="170" fontId="37" fillId="0" borderId="0" xfId="1" applyNumberFormat="1" applyFont="1" applyFill="1" applyAlignment="1">
      <alignment horizontal="center" wrapText="1"/>
    </xf>
    <xf numFmtId="164" fontId="11" fillId="0" borderId="0" xfId="0" applyNumberFormat="1" applyFont="1" applyAlignment="1">
      <alignment horizontal="center"/>
    </xf>
    <xf numFmtId="0" fontId="11" fillId="8" borderId="0" xfId="0" applyFont="1" applyFill="1" applyAlignment="1">
      <alignment horizontal="center"/>
    </xf>
    <xf numFmtId="164" fontId="37" fillId="0" borderId="0" xfId="0" applyNumberFormat="1" applyFont="1" applyAlignment="1">
      <alignment horizontal="center" wrapText="1"/>
    </xf>
    <xf numFmtId="170" fontId="37" fillId="0" borderId="0" xfId="0" applyNumberFormat="1" applyFont="1" applyAlignment="1">
      <alignment horizontal="center" wrapText="1"/>
    </xf>
    <xf numFmtId="164" fontId="35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center"/>
    </xf>
    <xf numFmtId="164" fontId="38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37" fillId="0" borderId="0" xfId="0" applyFont="1" applyAlignment="1">
      <alignment horizontal="center"/>
    </xf>
    <xf numFmtId="170" fontId="37" fillId="0" borderId="0" xfId="0" applyNumberFormat="1" applyFont="1" applyAlignment="1">
      <alignment horizontal="center"/>
    </xf>
    <xf numFmtId="164" fontId="11" fillId="9" borderId="0" xfId="0" applyNumberFormat="1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170" fontId="11" fillId="9" borderId="0" xfId="0" applyNumberFormat="1" applyFont="1" applyFill="1" applyAlignment="1">
      <alignment horizontal="center"/>
    </xf>
    <xf numFmtId="0" fontId="11" fillId="9" borderId="0" xfId="0" applyFont="1" applyFill="1"/>
    <xf numFmtId="0" fontId="39" fillId="7" borderId="0" xfId="0" applyFont="1" applyFill="1" applyAlignment="1">
      <alignment horizontal="left" vertical="top" wrapText="1"/>
    </xf>
    <xf numFmtId="166" fontId="40" fillId="7" borderId="0" xfId="0" applyNumberFormat="1" applyFont="1" applyFill="1" applyAlignment="1">
      <alignment horizontal="left" vertical="top" shrinkToFit="1"/>
    </xf>
    <xf numFmtId="0" fontId="41" fillId="0" borderId="0" xfId="0" applyFont="1" applyAlignment="1">
      <alignment horizontal="center" vertical="top" wrapText="1"/>
    </xf>
    <xf numFmtId="0" fontId="42" fillId="4" borderId="0" xfId="0" applyFont="1" applyFill="1" applyAlignment="1">
      <alignment horizontal="left" vertical="top" wrapText="1"/>
    </xf>
    <xf numFmtId="0" fontId="43" fillId="4" borderId="0" xfId="0" applyFont="1" applyFill="1" applyAlignment="1">
      <alignment horizontal="left" vertical="top" wrapText="1"/>
    </xf>
    <xf numFmtId="0" fontId="42" fillId="7" borderId="0" xfId="0" applyFont="1" applyFill="1" applyAlignment="1">
      <alignment horizontal="left" vertical="top" wrapText="1"/>
    </xf>
    <xf numFmtId="0" fontId="43" fillId="7" borderId="0" xfId="0" applyFont="1" applyFill="1" applyAlignment="1">
      <alignment horizontal="left" vertical="top" wrapText="1"/>
    </xf>
    <xf numFmtId="0" fontId="42" fillId="7" borderId="0" xfId="0" applyFont="1" applyFill="1" applyAlignment="1">
      <alignment horizontal="center" wrapText="1"/>
    </xf>
    <xf numFmtId="0" fontId="42" fillId="7" borderId="0" xfId="0" applyFont="1" applyFill="1" applyAlignment="1">
      <alignment horizontal="center" wrapText="1"/>
    </xf>
    <xf numFmtId="0" fontId="0" fillId="7" borderId="0" xfId="0" applyFill="1" applyAlignment="1">
      <alignment horizontal="left" vertical="center" wrapText="1"/>
    </xf>
    <xf numFmtId="0" fontId="0" fillId="7" borderId="0" xfId="0" applyFill="1" applyAlignment="1">
      <alignment horizontal="left" vertical="center" wrapText="1" indent="1"/>
    </xf>
    <xf numFmtId="164" fontId="24" fillId="0" borderId="0" xfId="0" applyNumberFormat="1" applyFont="1" applyAlignment="1">
      <alignment horizontal="center" vertical="top" shrinkToFit="1"/>
    </xf>
    <xf numFmtId="0" fontId="43" fillId="0" borderId="0" xfId="0" applyFont="1" applyAlignment="1">
      <alignment horizontal="center" vertical="top" wrapText="1"/>
    </xf>
    <xf numFmtId="167" fontId="24" fillId="0" borderId="0" xfId="0" applyNumberFormat="1" applyFont="1" applyAlignment="1">
      <alignment horizontal="center" vertical="top" shrinkToFit="1"/>
    </xf>
    <xf numFmtId="1" fontId="24" fillId="0" borderId="0" xfId="0" applyNumberFormat="1" applyFont="1" applyAlignment="1">
      <alignment horizontal="center" vertical="top" shrinkToFit="1"/>
    </xf>
    <xf numFmtId="168" fontId="24" fillId="0" borderId="0" xfId="0" applyNumberFormat="1" applyFont="1" applyAlignment="1">
      <alignment horizontal="center" vertical="top" shrinkToFi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right" vertical="top" wrapText="1" indent="48"/>
    </xf>
    <xf numFmtId="167" fontId="24" fillId="0" borderId="0" xfId="0" applyNumberFormat="1" applyFont="1" applyAlignment="1">
      <alignment horizontal="left" vertical="top" indent="1" shrinkToFit="1"/>
    </xf>
    <xf numFmtId="169" fontId="24" fillId="0" borderId="0" xfId="0" applyNumberFormat="1" applyFont="1" applyAlignment="1">
      <alignment horizontal="right" vertical="top" shrinkToFit="1"/>
    </xf>
    <xf numFmtId="164" fontId="24" fillId="0" borderId="0" xfId="0" applyNumberFormat="1" applyFont="1" applyAlignment="1">
      <alignment horizontal="right" vertical="top" shrinkToFit="1"/>
    </xf>
    <xf numFmtId="165" fontId="24" fillId="0" borderId="0" xfId="0" applyNumberFormat="1" applyFont="1" applyAlignment="1">
      <alignment horizontal="center" vertical="top" shrinkToFit="1"/>
    </xf>
    <xf numFmtId="0" fontId="43" fillId="0" borderId="0" xfId="0" applyFont="1" applyAlignment="1">
      <alignment horizontal="right" vertical="top" wrapText="1"/>
    </xf>
    <xf numFmtId="164" fontId="44" fillId="7" borderId="0" xfId="0" applyNumberFormat="1" applyFont="1" applyFill="1" applyAlignment="1">
      <alignment horizontal="center" vertical="top" shrinkToFit="1"/>
    </xf>
    <xf numFmtId="0" fontId="42" fillId="7" borderId="0" xfId="0" applyFont="1" applyFill="1" applyAlignment="1">
      <alignment horizontal="center" vertical="top" wrapText="1"/>
    </xf>
    <xf numFmtId="169" fontId="44" fillId="7" borderId="0" xfId="0" applyNumberFormat="1" applyFont="1" applyFill="1" applyAlignment="1">
      <alignment horizontal="center" vertical="top" shrinkToFit="1"/>
    </xf>
    <xf numFmtId="0" fontId="43" fillId="0" borderId="0" xfId="0" applyFont="1" applyAlignment="1">
      <alignment horizontal="right" vertical="top" wrapText="1" indent="2"/>
    </xf>
    <xf numFmtId="1" fontId="44" fillId="7" borderId="0" xfId="0" applyNumberFormat="1" applyFont="1" applyFill="1" applyAlignment="1">
      <alignment horizontal="center" vertical="top" shrinkToFit="1"/>
    </xf>
    <xf numFmtId="164" fontId="24" fillId="0" borderId="0" xfId="0" applyNumberFormat="1" applyFont="1" applyAlignment="1">
      <alignment horizontal="left" vertical="top" indent="1" shrinkToFit="1"/>
    </xf>
    <xf numFmtId="0" fontId="43" fillId="0" borderId="0" xfId="0" applyFont="1" applyAlignment="1">
      <alignment horizontal="left" vertical="top" wrapText="1" indent="3"/>
    </xf>
    <xf numFmtId="169" fontId="24" fillId="0" borderId="0" xfId="0" applyNumberFormat="1" applyFont="1" applyAlignment="1">
      <alignment horizontal="left" vertical="top" shrinkToFit="1"/>
    </xf>
    <xf numFmtId="168" fontId="24" fillId="0" borderId="0" xfId="0" applyNumberFormat="1" applyFont="1" applyAlignment="1">
      <alignment horizontal="left" vertical="top" indent="1" shrinkToFit="1"/>
    </xf>
    <xf numFmtId="168" fontId="24" fillId="0" borderId="0" xfId="0" applyNumberFormat="1" applyFont="1" applyAlignment="1">
      <alignment horizontal="left" vertical="top" indent="1" shrinkToFit="1"/>
    </xf>
    <xf numFmtId="169" fontId="24" fillId="0" borderId="0" xfId="0" applyNumberFormat="1" applyFont="1" applyAlignment="1">
      <alignment horizontal="center" vertical="top" shrinkToFit="1"/>
    </xf>
    <xf numFmtId="164" fontId="44" fillId="7" borderId="0" xfId="0" applyNumberFormat="1" applyFont="1" applyFill="1" applyAlignment="1">
      <alignment horizontal="center" vertical="top" shrinkToFit="1"/>
    </xf>
    <xf numFmtId="169" fontId="44" fillId="7" borderId="0" xfId="0" applyNumberFormat="1" applyFont="1" applyFill="1" applyAlignment="1">
      <alignment horizontal="center" vertical="top" shrinkToFit="1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8913</xdr:colOff>
      <xdr:row>224</xdr:row>
      <xdr:rowOff>0</xdr:rowOff>
    </xdr:from>
    <xdr:ext cx="5292725" cy="32512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DB68D4D0-0F56-49B2-90B8-C00759E4A82A}"/>
            </a:ext>
          </a:extLst>
        </xdr:cNvPr>
        <xdr:cNvSpPr/>
      </xdr:nvSpPr>
      <xdr:spPr>
        <a:xfrm>
          <a:off x="8913" y="43033950"/>
          <a:ext cx="5292725" cy="325120"/>
        </a:xfrm>
        <a:custGeom>
          <a:avLst/>
          <a:gdLst/>
          <a:ahLst/>
          <a:cxnLst/>
          <a:rect l="0" t="0" r="0" b="0"/>
          <a:pathLst>
            <a:path w="5292725" h="325120">
              <a:moveTo>
                <a:pt x="0" y="324866"/>
              </a:moveTo>
              <a:lnTo>
                <a:pt x="5292217" y="324866"/>
              </a:lnTo>
              <a:lnTo>
                <a:pt x="5292217" y="0"/>
              </a:lnTo>
              <a:lnTo>
                <a:pt x="0" y="0"/>
              </a:lnTo>
              <a:lnTo>
                <a:pt x="0" y="324866"/>
              </a:lnTo>
              <a:close/>
            </a:path>
          </a:pathLst>
        </a:custGeom>
        <a:solidFill>
          <a:srgbClr val="D9E0F1">
            <a:alpha val="50000"/>
          </a:srgbClr>
        </a:solidFill>
      </xdr:spPr>
    </xdr:sp>
    <xdr:clientData/>
  </xdr:oneCellAnchor>
  <xdr:oneCellAnchor>
    <xdr:from>
      <xdr:col>0</xdr:col>
      <xdr:colOff>0</xdr:colOff>
      <xdr:row>366</xdr:row>
      <xdr:rowOff>90169</xdr:rowOff>
    </xdr:from>
    <xdr:ext cx="862965" cy="100965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94FAA4EB-B59B-4B41-B055-9E9BBE873EC7}"/>
            </a:ext>
          </a:extLst>
        </xdr:cNvPr>
        <xdr:cNvSpPr/>
      </xdr:nvSpPr>
      <xdr:spPr>
        <a:xfrm>
          <a:off x="0" y="9434194"/>
          <a:ext cx="862965" cy="100965"/>
        </a:xfrm>
        <a:custGeom>
          <a:avLst/>
          <a:gdLst/>
          <a:ahLst/>
          <a:cxnLst/>
          <a:rect l="0" t="0" r="0" b="0"/>
          <a:pathLst>
            <a:path w="862965" h="100965">
              <a:moveTo>
                <a:pt x="862888" y="0"/>
              </a:moveTo>
              <a:lnTo>
                <a:pt x="0" y="0"/>
              </a:lnTo>
              <a:lnTo>
                <a:pt x="0" y="100583"/>
              </a:lnTo>
              <a:lnTo>
                <a:pt x="862888" y="100583"/>
              </a:lnTo>
              <a:lnTo>
                <a:pt x="862888" y="0"/>
              </a:lnTo>
              <a:close/>
            </a:path>
          </a:pathLst>
        </a:custGeom>
        <a:solidFill>
          <a:srgbClr val="D9E0F1">
            <a:alpha val="50000"/>
          </a:srgbClr>
        </a:solidFill>
      </xdr:spPr>
    </xdr:sp>
    <xdr:clientData/>
  </xdr:oneCellAnchor>
  <xdr:oneCellAnchor>
    <xdr:from>
      <xdr:col>0</xdr:col>
      <xdr:colOff>0</xdr:colOff>
      <xdr:row>390</xdr:row>
      <xdr:rowOff>91008</xdr:rowOff>
    </xdr:from>
    <xdr:ext cx="862965" cy="10096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1A4E6A33-8F9E-4AD0-AAF8-0B2AA53F9BBB}"/>
            </a:ext>
          </a:extLst>
        </xdr:cNvPr>
        <xdr:cNvSpPr/>
      </xdr:nvSpPr>
      <xdr:spPr>
        <a:xfrm>
          <a:off x="0" y="14549958"/>
          <a:ext cx="862965" cy="100965"/>
        </a:xfrm>
        <a:custGeom>
          <a:avLst/>
          <a:gdLst/>
          <a:ahLst/>
          <a:cxnLst/>
          <a:rect l="0" t="0" r="0" b="0"/>
          <a:pathLst>
            <a:path w="862965" h="100965">
              <a:moveTo>
                <a:pt x="862888" y="0"/>
              </a:moveTo>
              <a:lnTo>
                <a:pt x="0" y="0"/>
              </a:lnTo>
              <a:lnTo>
                <a:pt x="0" y="100888"/>
              </a:lnTo>
              <a:lnTo>
                <a:pt x="862888" y="100888"/>
              </a:lnTo>
              <a:lnTo>
                <a:pt x="862888" y="0"/>
              </a:lnTo>
              <a:close/>
            </a:path>
          </a:pathLst>
        </a:custGeom>
        <a:solidFill>
          <a:srgbClr val="D9E0F1">
            <a:alpha val="50000"/>
          </a:srgbClr>
        </a:solidFill>
      </xdr:spPr>
    </xdr:sp>
    <xdr:clientData/>
  </xdr:oneCellAnchor>
  <xdr:oneCellAnchor>
    <xdr:from>
      <xdr:col>0</xdr:col>
      <xdr:colOff>0</xdr:colOff>
      <xdr:row>678</xdr:row>
      <xdr:rowOff>90169</xdr:rowOff>
    </xdr:from>
    <xdr:ext cx="862965" cy="100965"/>
    <xdr:sp macro="" textlink="">
      <xdr:nvSpPr>
        <xdr:cNvPr id="5" name="Shape 2">
          <a:extLst>
            <a:ext uri="{FF2B5EF4-FFF2-40B4-BE49-F238E27FC236}">
              <a16:creationId xmlns:a16="http://schemas.microsoft.com/office/drawing/2014/main" id="{F1163DF0-A58C-4899-AAB7-9B5B4376909E}"/>
            </a:ext>
          </a:extLst>
        </xdr:cNvPr>
        <xdr:cNvSpPr/>
      </xdr:nvSpPr>
      <xdr:spPr>
        <a:xfrm>
          <a:off x="0" y="72318244"/>
          <a:ext cx="862965" cy="100965"/>
        </a:xfrm>
        <a:custGeom>
          <a:avLst/>
          <a:gdLst/>
          <a:ahLst/>
          <a:cxnLst/>
          <a:rect l="0" t="0" r="0" b="0"/>
          <a:pathLst>
            <a:path w="862965" h="100965">
              <a:moveTo>
                <a:pt x="862888" y="0"/>
              </a:moveTo>
              <a:lnTo>
                <a:pt x="0" y="0"/>
              </a:lnTo>
              <a:lnTo>
                <a:pt x="0" y="100583"/>
              </a:lnTo>
              <a:lnTo>
                <a:pt x="862888" y="100583"/>
              </a:lnTo>
              <a:lnTo>
                <a:pt x="862888" y="0"/>
              </a:lnTo>
              <a:close/>
            </a:path>
          </a:pathLst>
        </a:custGeom>
        <a:solidFill>
          <a:srgbClr val="D9E0F1">
            <a:alpha val="50000"/>
          </a:srgbClr>
        </a:solidFill>
      </xdr:spPr>
    </xdr:sp>
    <xdr:clientData/>
  </xdr:oneCellAnchor>
  <xdr:oneCellAnchor>
    <xdr:from>
      <xdr:col>0</xdr:col>
      <xdr:colOff>0</xdr:colOff>
      <xdr:row>702</xdr:row>
      <xdr:rowOff>91008</xdr:rowOff>
    </xdr:from>
    <xdr:ext cx="862965" cy="10096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860B0A32-39B9-4ABD-B20C-3F7363F81016}"/>
            </a:ext>
          </a:extLst>
        </xdr:cNvPr>
        <xdr:cNvSpPr/>
      </xdr:nvSpPr>
      <xdr:spPr>
        <a:xfrm>
          <a:off x="0" y="75681408"/>
          <a:ext cx="862965" cy="100965"/>
        </a:xfrm>
        <a:custGeom>
          <a:avLst/>
          <a:gdLst/>
          <a:ahLst/>
          <a:cxnLst/>
          <a:rect l="0" t="0" r="0" b="0"/>
          <a:pathLst>
            <a:path w="862965" h="100965">
              <a:moveTo>
                <a:pt x="862888" y="0"/>
              </a:moveTo>
              <a:lnTo>
                <a:pt x="0" y="0"/>
              </a:lnTo>
              <a:lnTo>
                <a:pt x="0" y="100888"/>
              </a:lnTo>
              <a:lnTo>
                <a:pt x="862888" y="100888"/>
              </a:lnTo>
              <a:lnTo>
                <a:pt x="862888" y="0"/>
              </a:lnTo>
              <a:close/>
            </a:path>
          </a:pathLst>
        </a:custGeom>
        <a:solidFill>
          <a:srgbClr val="D9E0F1">
            <a:alpha val="50000"/>
          </a:srgbClr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144272</xdr:colOff>
      <xdr:row>114</xdr:row>
      <xdr:rowOff>95250</xdr:rowOff>
    </xdr:from>
    <xdr:ext cx="1985010" cy="39814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D24C3347-C0FA-4F97-9310-A2E5BDCFDDC3}"/>
            </a:ext>
          </a:extLst>
        </xdr:cNvPr>
        <xdr:cNvSpPr/>
      </xdr:nvSpPr>
      <xdr:spPr>
        <a:xfrm>
          <a:off x="677672" y="14478000"/>
          <a:ext cx="1985010" cy="398145"/>
        </a:xfrm>
        <a:custGeom>
          <a:avLst/>
          <a:gdLst/>
          <a:ahLst/>
          <a:cxnLst/>
          <a:rect l="0" t="0" r="0" b="0"/>
          <a:pathLst>
            <a:path w="1985010" h="398145">
              <a:moveTo>
                <a:pt x="1984502" y="0"/>
              </a:moveTo>
              <a:lnTo>
                <a:pt x="0" y="0"/>
              </a:lnTo>
              <a:lnTo>
                <a:pt x="0" y="397763"/>
              </a:lnTo>
              <a:lnTo>
                <a:pt x="1984502" y="397763"/>
              </a:lnTo>
              <a:lnTo>
                <a:pt x="1984502" y="0"/>
              </a:lnTo>
              <a:close/>
            </a:path>
          </a:pathLst>
        </a:custGeom>
        <a:solidFill>
          <a:srgbClr val="D9E0F1"/>
        </a:solidFill>
      </xdr:spPr>
    </xdr:sp>
    <xdr:clientData/>
  </xdr:oneCellAnchor>
  <xdr:oneCellAnchor>
    <xdr:from>
      <xdr:col>12</xdr:col>
      <xdr:colOff>642239</xdr:colOff>
      <xdr:row>116</xdr:row>
      <xdr:rowOff>0</xdr:rowOff>
    </xdr:from>
    <xdr:ext cx="1960245" cy="39814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B9681268-3E44-406F-ABBC-B495A775C2C0}"/>
            </a:ext>
          </a:extLst>
        </xdr:cNvPr>
        <xdr:cNvSpPr/>
      </xdr:nvSpPr>
      <xdr:spPr>
        <a:xfrm>
          <a:off x="5185664" y="14887575"/>
          <a:ext cx="1960245" cy="398145"/>
        </a:xfrm>
        <a:custGeom>
          <a:avLst/>
          <a:gdLst/>
          <a:ahLst/>
          <a:cxnLst/>
          <a:rect l="0" t="0" r="0" b="0"/>
          <a:pathLst>
            <a:path w="1960245" h="398145">
              <a:moveTo>
                <a:pt x="1960117" y="0"/>
              </a:moveTo>
              <a:lnTo>
                <a:pt x="0" y="0"/>
              </a:lnTo>
              <a:lnTo>
                <a:pt x="0" y="397763"/>
              </a:lnTo>
              <a:lnTo>
                <a:pt x="1960117" y="397763"/>
              </a:lnTo>
              <a:lnTo>
                <a:pt x="1960117" y="0"/>
              </a:lnTo>
              <a:close/>
            </a:path>
          </a:pathLst>
        </a:custGeom>
        <a:solidFill>
          <a:srgbClr val="C5DFB4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6143-857E-419F-86A1-3D393BDBAA57}">
  <dimension ref="A1:AE142"/>
  <sheetViews>
    <sheetView workbookViewId="0">
      <selection activeCell="A10" sqref="A10"/>
    </sheetView>
  </sheetViews>
  <sheetFormatPr defaultRowHeight="15" x14ac:dyDescent="0.25"/>
  <cols>
    <col min="1" max="1" width="52.42578125" bestFit="1" customWidth="1"/>
    <col min="2" max="2" width="13.5703125" bestFit="1" customWidth="1"/>
    <col min="3" max="3" width="27.7109375" bestFit="1" customWidth="1"/>
    <col min="4" max="4" width="9" bestFit="1" customWidth="1"/>
    <col min="5" max="5" width="9.85546875" bestFit="1" customWidth="1"/>
    <col min="6" max="6" width="21" bestFit="1" customWidth="1"/>
    <col min="7" max="7" width="10.5703125" bestFit="1" customWidth="1"/>
    <col min="8" max="8" width="12.85546875" bestFit="1" customWidth="1"/>
    <col min="9" max="9" width="20.85546875" bestFit="1" customWidth="1"/>
    <col min="10" max="10" width="13.140625" bestFit="1" customWidth="1"/>
    <col min="13" max="13" width="13.5703125" bestFit="1" customWidth="1"/>
    <col min="14" max="14" width="7.7109375" bestFit="1" customWidth="1"/>
    <col min="19" max="19" width="13.5703125" bestFit="1" customWidth="1"/>
    <col min="20" max="20" width="36.5703125" bestFit="1" customWidth="1"/>
    <col min="21" max="21" width="13.5703125" bestFit="1" customWidth="1"/>
    <col min="22" max="22" width="27.7109375" bestFit="1" customWidth="1"/>
    <col min="24" max="24" width="9.85546875" bestFit="1" customWidth="1"/>
    <col min="25" max="25" width="22.7109375" bestFit="1" customWidth="1"/>
    <col min="27" max="27" width="12.85546875" bestFit="1" customWidth="1"/>
    <col min="28" max="28" width="20.85546875" bestFit="1" customWidth="1"/>
    <col min="29" max="29" width="13.140625" bestFit="1" customWidth="1"/>
  </cols>
  <sheetData>
    <row r="1" spans="1:27" x14ac:dyDescent="0.25">
      <c r="A1" s="1" t="s">
        <v>0</v>
      </c>
    </row>
    <row r="2" spans="1:27" x14ac:dyDescent="0.25">
      <c r="A2" s="1" t="s">
        <v>1</v>
      </c>
    </row>
    <row r="3" spans="1:27" x14ac:dyDescent="0.25">
      <c r="A3" s="2" t="s">
        <v>2</v>
      </c>
    </row>
    <row r="4" spans="1:27" x14ac:dyDescent="0.25">
      <c r="A4" s="3" t="s">
        <v>3</v>
      </c>
    </row>
    <row r="5" spans="1:27" x14ac:dyDescent="0.25">
      <c r="B5" s="4" t="s">
        <v>4</v>
      </c>
    </row>
    <row r="6" spans="1:27" ht="54" x14ac:dyDescent="0.25">
      <c r="B6" s="5" t="s">
        <v>5</v>
      </c>
      <c r="C6" s="5" t="s">
        <v>6</v>
      </c>
      <c r="D6" s="6" t="s">
        <v>7</v>
      </c>
      <c r="E6" s="7" t="s">
        <v>8</v>
      </c>
      <c r="F6" s="8" t="s">
        <v>9</v>
      </c>
      <c r="G6" s="9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10"/>
      <c r="M6" s="11" t="s">
        <v>15</v>
      </c>
      <c r="N6" s="12" t="s">
        <v>16</v>
      </c>
      <c r="O6" s="13" t="s">
        <v>17</v>
      </c>
      <c r="P6" s="8" t="s">
        <v>18</v>
      </c>
      <c r="Q6" s="8" t="s">
        <v>19</v>
      </c>
      <c r="R6" s="8"/>
      <c r="S6" s="5" t="s">
        <v>20</v>
      </c>
      <c r="T6" s="5" t="s">
        <v>6</v>
      </c>
      <c r="U6" s="6" t="s">
        <v>7</v>
      </c>
      <c r="V6" s="7" t="s">
        <v>8</v>
      </c>
      <c r="W6" s="8" t="s">
        <v>13</v>
      </c>
      <c r="X6" s="8" t="s">
        <v>18</v>
      </c>
      <c r="Y6" s="8" t="s">
        <v>19</v>
      </c>
      <c r="Z6" s="10"/>
      <c r="AA6" s="14" t="s">
        <v>21</v>
      </c>
    </row>
    <row r="7" spans="1:27" x14ac:dyDescent="0.25">
      <c r="B7" s="15">
        <v>3000118248702.1001</v>
      </c>
      <c r="C7" s="16" t="s">
        <v>22</v>
      </c>
      <c r="D7" s="17">
        <v>750</v>
      </c>
      <c r="E7" s="18">
        <v>36</v>
      </c>
      <c r="F7" s="16">
        <v>2.5180000000000001E-2</v>
      </c>
      <c r="G7" s="19">
        <f>SUM(D7*F7)</f>
        <v>18.885000000000002</v>
      </c>
      <c r="H7" s="16">
        <v>7.5149999999999995E-2</v>
      </c>
      <c r="I7" s="19">
        <f>SUM(D7*H7)</f>
        <v>56.362499999999997</v>
      </c>
      <c r="J7" s="16">
        <v>0.29371000000000003</v>
      </c>
      <c r="K7" s="19">
        <f>SUM(D7*J7)</f>
        <v>220.28250000000003</v>
      </c>
      <c r="M7" s="20">
        <f>SUM(G7*36/D7)</f>
        <v>0.90648000000000006</v>
      </c>
      <c r="N7" s="21">
        <f>SUM(I7*12/D7)</f>
        <v>0.90179999999999982</v>
      </c>
      <c r="O7" s="21">
        <f>SUM(K7*3/D7)</f>
        <v>0.88113000000000008</v>
      </c>
      <c r="P7" s="22">
        <f>SUM(D7*J7)</f>
        <v>220.28250000000003</v>
      </c>
      <c r="Q7" s="22">
        <f>SUM(P7*3)</f>
        <v>660.84750000000008</v>
      </c>
      <c r="R7" s="22"/>
      <c r="S7" s="15">
        <v>3000118248702.2998</v>
      </c>
      <c r="T7" s="16" t="s">
        <v>22</v>
      </c>
      <c r="U7" s="23">
        <v>750</v>
      </c>
      <c r="V7" s="18">
        <v>36</v>
      </c>
      <c r="W7" s="16">
        <v>0.30258000000000002</v>
      </c>
      <c r="X7" s="22">
        <f>SUM(U7*W7)</f>
        <v>226.935</v>
      </c>
      <c r="Y7" s="22">
        <f>SUM(X7*3)</f>
        <v>680.80500000000006</v>
      </c>
      <c r="Z7" s="1"/>
      <c r="AA7" s="22">
        <f>SUM(Y7-Q7)</f>
        <v>19.957499999999982</v>
      </c>
    </row>
    <row r="8" spans="1:27" x14ac:dyDescent="0.25">
      <c r="B8" s="15">
        <v>3000118251235.1001</v>
      </c>
      <c r="C8" s="15" t="s">
        <v>23</v>
      </c>
      <c r="D8" s="17">
        <v>776</v>
      </c>
      <c r="E8" s="18">
        <v>36</v>
      </c>
      <c r="F8" s="16">
        <v>2.5180000000000001E-2</v>
      </c>
      <c r="G8" s="19">
        <f t="shared" ref="G8:G18" si="0">SUM(D8*F8)</f>
        <v>19.539680000000001</v>
      </c>
      <c r="H8" s="16">
        <v>7.5149999999999995E-2</v>
      </c>
      <c r="I8" s="19">
        <f t="shared" ref="I8:I18" si="1">SUM(D8*H8)</f>
        <v>58.316399999999994</v>
      </c>
      <c r="J8" s="16">
        <v>0.29371000000000003</v>
      </c>
      <c r="K8" s="19">
        <f t="shared" ref="K8:K18" si="2">SUM(D8*J8)</f>
        <v>227.91896000000003</v>
      </c>
      <c r="M8" s="20">
        <f t="shared" ref="M8:M18" si="3">SUM(G8*36/D8)</f>
        <v>0.90648000000000006</v>
      </c>
      <c r="N8" s="21">
        <f t="shared" ref="N8:N18" si="4">SUM(I8*12/D8)</f>
        <v>0.90179999999999993</v>
      </c>
      <c r="O8" s="21">
        <f t="shared" ref="O8:O18" si="5">SUM(K8*3/D8)</f>
        <v>0.88113000000000019</v>
      </c>
      <c r="P8" s="22">
        <f t="shared" ref="P8:P18" si="6">SUM(D8*J8)</f>
        <v>227.91896000000003</v>
      </c>
      <c r="Q8" s="22">
        <f t="shared" ref="Q8:Q18" si="7">SUM(P8*3)</f>
        <v>683.75688000000014</v>
      </c>
      <c r="R8" s="22"/>
      <c r="S8" s="15">
        <v>3000118251235.2998</v>
      </c>
      <c r="T8" s="15" t="s">
        <v>23</v>
      </c>
      <c r="U8" s="23">
        <v>776</v>
      </c>
      <c r="V8" s="18">
        <v>36</v>
      </c>
      <c r="W8" s="16">
        <v>0.30258000000000002</v>
      </c>
      <c r="X8" s="22">
        <f t="shared" ref="X8:X19" si="8">SUM(U8*W8)</f>
        <v>234.80208000000002</v>
      </c>
      <c r="Y8" s="22">
        <f t="shared" ref="Y8:Y19" si="9">SUM(X8*3)</f>
        <v>704.40624000000003</v>
      </c>
      <c r="Z8" s="1"/>
      <c r="AA8" s="22">
        <f t="shared" ref="AA8:AA18" si="10">SUM(Y8-Q8)</f>
        <v>20.649359999999888</v>
      </c>
    </row>
    <row r="9" spans="1:27" x14ac:dyDescent="0.25">
      <c r="B9" s="15">
        <v>3000118248987.1001</v>
      </c>
      <c r="C9" s="15" t="s">
        <v>24</v>
      </c>
      <c r="D9" s="24">
        <v>1099</v>
      </c>
      <c r="E9" s="18">
        <v>36</v>
      </c>
      <c r="F9" s="16">
        <v>2.69E-2</v>
      </c>
      <c r="G9" s="19">
        <f t="shared" si="0"/>
        <v>29.563099999999999</v>
      </c>
      <c r="H9" s="16">
        <v>8.0269999999999994E-2</v>
      </c>
      <c r="I9" s="19">
        <f t="shared" si="1"/>
        <v>88.216729999999998</v>
      </c>
      <c r="J9" s="16">
        <v>0.31365999999999999</v>
      </c>
      <c r="K9" s="19">
        <f t="shared" si="2"/>
        <v>344.71233999999998</v>
      </c>
      <c r="M9" s="20">
        <f t="shared" si="3"/>
        <v>0.96840000000000004</v>
      </c>
      <c r="N9" s="21">
        <f t="shared" si="4"/>
        <v>0.96323999999999999</v>
      </c>
      <c r="O9" s="21">
        <f t="shared" si="5"/>
        <v>0.94097999999999993</v>
      </c>
      <c r="P9" s="22">
        <f t="shared" si="6"/>
        <v>344.71233999999998</v>
      </c>
      <c r="Q9" s="22">
        <f t="shared" si="7"/>
        <v>1034.1370199999999</v>
      </c>
      <c r="R9" s="22"/>
      <c r="S9" s="15">
        <v>3000118248987.2998</v>
      </c>
      <c r="T9" s="15" t="s">
        <v>24</v>
      </c>
      <c r="U9" s="25">
        <v>1099</v>
      </c>
      <c r="V9" s="18">
        <v>36</v>
      </c>
      <c r="W9" s="16">
        <v>0.32189000000000001</v>
      </c>
      <c r="X9" s="22">
        <f t="shared" si="8"/>
        <v>353.75711000000001</v>
      </c>
      <c r="Y9" s="22">
        <f t="shared" si="9"/>
        <v>1061.27133</v>
      </c>
      <c r="Z9" s="1"/>
      <c r="AA9" s="22">
        <f t="shared" si="10"/>
        <v>27.134310000000141</v>
      </c>
    </row>
    <row r="10" spans="1:27" x14ac:dyDescent="0.25">
      <c r="B10" s="15">
        <v>3000118249527.1001</v>
      </c>
      <c r="C10" s="15" t="s">
        <v>25</v>
      </c>
      <c r="D10" s="24">
        <v>1251</v>
      </c>
      <c r="E10" s="18">
        <v>36</v>
      </c>
      <c r="F10" s="16">
        <v>2.69E-2</v>
      </c>
      <c r="G10" s="19">
        <f t="shared" si="0"/>
        <v>33.651899999999998</v>
      </c>
      <c r="H10" s="16">
        <v>8.0269999999999994E-2</v>
      </c>
      <c r="I10" s="19">
        <f t="shared" si="1"/>
        <v>100.41776999999999</v>
      </c>
      <c r="J10" s="16">
        <v>0.31365999999999999</v>
      </c>
      <c r="K10" s="19">
        <f t="shared" si="2"/>
        <v>392.38866000000002</v>
      </c>
      <c r="M10" s="20">
        <f t="shared" si="3"/>
        <v>0.96839999999999993</v>
      </c>
      <c r="N10" s="21">
        <f t="shared" si="4"/>
        <v>0.96323999999999976</v>
      </c>
      <c r="O10" s="21">
        <f t="shared" si="5"/>
        <v>0.94098000000000004</v>
      </c>
      <c r="P10" s="22">
        <f t="shared" si="6"/>
        <v>392.38866000000002</v>
      </c>
      <c r="Q10" s="22">
        <f t="shared" si="7"/>
        <v>1177.16598</v>
      </c>
      <c r="R10" s="22"/>
      <c r="S10" s="15">
        <v>3000118249527.2002</v>
      </c>
      <c r="T10" s="15" t="s">
        <v>25</v>
      </c>
      <c r="U10" s="25">
        <v>1251</v>
      </c>
      <c r="V10" s="18">
        <v>36</v>
      </c>
      <c r="W10" s="16">
        <v>0.32189000000000001</v>
      </c>
      <c r="X10" s="22">
        <f t="shared" si="8"/>
        <v>402.68439000000001</v>
      </c>
      <c r="Y10" s="22">
        <f t="shared" si="9"/>
        <v>1208.0531700000001</v>
      </c>
      <c r="Z10" s="1"/>
      <c r="AA10" s="22">
        <f t="shared" si="10"/>
        <v>30.887190000000146</v>
      </c>
    </row>
    <row r="11" spans="1:27" x14ac:dyDescent="0.25">
      <c r="B11" s="15">
        <v>3000118249700.1001</v>
      </c>
      <c r="C11" s="15" t="s">
        <v>26</v>
      </c>
      <c r="D11" s="24">
        <v>1268</v>
      </c>
      <c r="E11" s="18">
        <v>36</v>
      </c>
      <c r="F11" s="16">
        <v>2.69E-2</v>
      </c>
      <c r="G11" s="19">
        <f t="shared" si="0"/>
        <v>34.109200000000001</v>
      </c>
      <c r="H11" s="16">
        <v>8.0269999999999994E-2</v>
      </c>
      <c r="I11" s="19">
        <f t="shared" si="1"/>
        <v>101.78236</v>
      </c>
      <c r="J11" s="16">
        <v>0.31365999999999999</v>
      </c>
      <c r="K11" s="19">
        <f t="shared" si="2"/>
        <v>397.72087999999997</v>
      </c>
      <c r="M11" s="20">
        <f t="shared" si="3"/>
        <v>0.96840000000000004</v>
      </c>
      <c r="N11" s="21">
        <f t="shared" si="4"/>
        <v>0.96323999999999999</v>
      </c>
      <c r="O11" s="21">
        <f t="shared" si="5"/>
        <v>0.94098000000000004</v>
      </c>
      <c r="P11" s="22">
        <f t="shared" si="6"/>
        <v>397.72087999999997</v>
      </c>
      <c r="Q11" s="22">
        <f t="shared" si="7"/>
        <v>1193.16264</v>
      </c>
      <c r="R11" s="22"/>
      <c r="S11" s="15">
        <v>3000118249700.2002</v>
      </c>
      <c r="T11" s="15" t="s">
        <v>26</v>
      </c>
      <c r="U11" s="25">
        <v>1268</v>
      </c>
      <c r="V11" s="18">
        <v>36</v>
      </c>
      <c r="W11" s="16">
        <v>0.32189000000000001</v>
      </c>
      <c r="X11" s="22">
        <f t="shared" si="8"/>
        <v>408.15652</v>
      </c>
      <c r="Y11" s="22">
        <f t="shared" si="9"/>
        <v>1224.46956</v>
      </c>
      <c r="Z11" s="1"/>
      <c r="AA11" s="22">
        <f t="shared" si="10"/>
        <v>31.306919999999991</v>
      </c>
    </row>
    <row r="12" spans="1:27" x14ac:dyDescent="0.25">
      <c r="B12" s="15">
        <v>3000122092345.1001</v>
      </c>
      <c r="C12" s="15" t="s">
        <v>27</v>
      </c>
      <c r="D12" s="17">
        <v>1159</v>
      </c>
      <c r="E12" s="18">
        <v>36</v>
      </c>
      <c r="F12" s="16">
        <v>2.545E-2</v>
      </c>
      <c r="G12" s="19">
        <f t="shared" si="0"/>
        <v>29.496549999999999</v>
      </c>
      <c r="H12" s="16">
        <v>7.596E-2</v>
      </c>
      <c r="I12" s="19">
        <f t="shared" si="1"/>
        <v>88.037639999999996</v>
      </c>
      <c r="J12" s="16">
        <v>0.29676999999999998</v>
      </c>
      <c r="K12" s="19">
        <f t="shared" si="2"/>
        <v>343.95642999999995</v>
      </c>
      <c r="M12" s="20">
        <f t="shared" si="3"/>
        <v>0.91620000000000001</v>
      </c>
      <c r="N12" s="21">
        <f t="shared" si="4"/>
        <v>0.91151999999999989</v>
      </c>
      <c r="O12" s="21">
        <f t="shared" si="5"/>
        <v>0.89030999999999993</v>
      </c>
      <c r="P12" s="22">
        <f t="shared" si="6"/>
        <v>343.95642999999995</v>
      </c>
      <c r="Q12" s="22">
        <f t="shared" si="7"/>
        <v>1031.8692899999999</v>
      </c>
      <c r="R12" s="22"/>
      <c r="S12" s="15">
        <v>3000122092345.2002</v>
      </c>
      <c r="T12" s="16" t="s">
        <v>27</v>
      </c>
      <c r="U12" s="23">
        <v>1159</v>
      </c>
      <c r="V12" s="18">
        <v>36</v>
      </c>
      <c r="W12" s="16">
        <v>0.30549999999999999</v>
      </c>
      <c r="X12" s="22">
        <f t="shared" si="8"/>
        <v>354.0745</v>
      </c>
      <c r="Y12" s="22">
        <f t="shared" si="9"/>
        <v>1062.2235000000001</v>
      </c>
      <c r="Z12" s="1"/>
      <c r="AA12" s="22">
        <f t="shared" si="10"/>
        <v>30.354210000000194</v>
      </c>
    </row>
    <row r="13" spans="1:27" x14ac:dyDescent="0.25">
      <c r="B13" s="15">
        <v>3000118250315.2002</v>
      </c>
      <c r="C13" s="15" t="s">
        <v>28</v>
      </c>
      <c r="D13" s="17">
        <v>1370</v>
      </c>
      <c r="E13" s="18">
        <v>36</v>
      </c>
      <c r="F13" s="16">
        <v>2.545E-2</v>
      </c>
      <c r="G13" s="19">
        <f t="shared" si="0"/>
        <v>34.866500000000002</v>
      </c>
      <c r="H13" s="16">
        <v>7.596E-2</v>
      </c>
      <c r="I13" s="19">
        <f t="shared" si="1"/>
        <v>104.0652</v>
      </c>
      <c r="J13" s="16">
        <v>0.29676999999999998</v>
      </c>
      <c r="K13" s="19">
        <f t="shared" si="2"/>
        <v>406.57489999999996</v>
      </c>
      <c r="M13" s="20">
        <f t="shared" si="3"/>
        <v>0.91620000000000001</v>
      </c>
      <c r="N13" s="21">
        <f t="shared" si="4"/>
        <v>0.91152</v>
      </c>
      <c r="O13" s="21">
        <f t="shared" si="5"/>
        <v>0.89030999999999982</v>
      </c>
      <c r="P13" s="22">
        <f t="shared" si="6"/>
        <v>406.57489999999996</v>
      </c>
      <c r="Q13" s="22">
        <f t="shared" si="7"/>
        <v>1219.7246999999998</v>
      </c>
      <c r="R13" s="22"/>
      <c r="S13" s="15">
        <v>3000118250315.2998</v>
      </c>
      <c r="T13" s="16" t="s">
        <v>28</v>
      </c>
      <c r="U13" s="23">
        <v>1370</v>
      </c>
      <c r="V13" s="18">
        <v>36</v>
      </c>
      <c r="W13" s="16">
        <v>0.30549999999999999</v>
      </c>
      <c r="X13" s="22">
        <f t="shared" si="8"/>
        <v>418.53499999999997</v>
      </c>
      <c r="Y13" s="22">
        <f t="shared" si="9"/>
        <v>1255.605</v>
      </c>
      <c r="Z13" s="1"/>
      <c r="AA13" s="22">
        <f t="shared" si="10"/>
        <v>35.880300000000261</v>
      </c>
    </row>
    <row r="14" spans="1:27" x14ac:dyDescent="0.25">
      <c r="B14" s="15">
        <v>3000118250454.2002</v>
      </c>
      <c r="C14" s="15" t="s">
        <v>29</v>
      </c>
      <c r="D14" s="24">
        <v>1579</v>
      </c>
      <c r="E14" s="18">
        <v>36</v>
      </c>
      <c r="F14" s="16">
        <v>2.6499999999999999E-2</v>
      </c>
      <c r="G14" s="19">
        <f t="shared" si="0"/>
        <v>41.843499999999999</v>
      </c>
      <c r="H14" s="16">
        <v>7.9100000000000004E-2</v>
      </c>
      <c r="I14" s="19">
        <f t="shared" si="1"/>
        <v>124.89890000000001</v>
      </c>
      <c r="J14" s="16">
        <v>0.30908000000000002</v>
      </c>
      <c r="K14" s="19">
        <f t="shared" si="2"/>
        <v>488.03732000000002</v>
      </c>
      <c r="M14" s="20">
        <f t="shared" si="3"/>
        <v>0.95399999999999996</v>
      </c>
      <c r="N14" s="21">
        <f t="shared" si="4"/>
        <v>0.94920000000000004</v>
      </c>
      <c r="O14" s="21">
        <f t="shared" si="5"/>
        <v>0.92724000000000006</v>
      </c>
      <c r="P14" s="22">
        <f t="shared" si="6"/>
        <v>488.03732000000002</v>
      </c>
      <c r="Q14" s="22">
        <f t="shared" si="7"/>
        <v>1464.1119600000002</v>
      </c>
      <c r="R14" s="22"/>
      <c r="S14" s="15">
        <v>3000118250454.2998</v>
      </c>
      <c r="T14" s="16" t="s">
        <v>29</v>
      </c>
      <c r="U14" s="25">
        <v>1579</v>
      </c>
      <c r="V14" s="18">
        <v>36</v>
      </c>
      <c r="W14" s="16">
        <v>0.31744</v>
      </c>
      <c r="X14" s="22">
        <f t="shared" si="8"/>
        <v>501.23775999999998</v>
      </c>
      <c r="Y14" s="22">
        <f t="shared" si="9"/>
        <v>1503.7132799999999</v>
      </c>
      <c r="Z14" s="1"/>
      <c r="AA14" s="22">
        <f t="shared" si="10"/>
        <v>39.60131999999976</v>
      </c>
    </row>
    <row r="15" spans="1:27" x14ac:dyDescent="0.25">
      <c r="B15" s="15">
        <v>3000118250698.2002</v>
      </c>
      <c r="C15" s="15" t="s">
        <v>30</v>
      </c>
      <c r="D15" s="24">
        <v>1259</v>
      </c>
      <c r="E15" s="18">
        <v>36</v>
      </c>
      <c r="F15" s="16">
        <v>2.545E-2</v>
      </c>
      <c r="G15" s="19">
        <f t="shared" si="0"/>
        <v>32.041550000000001</v>
      </c>
      <c r="H15" s="16">
        <v>7.596E-2</v>
      </c>
      <c r="I15" s="19">
        <f t="shared" si="1"/>
        <v>95.63364</v>
      </c>
      <c r="J15" s="16">
        <v>0.29676999999999998</v>
      </c>
      <c r="K15" s="19">
        <f t="shared" si="2"/>
        <v>373.63342999999998</v>
      </c>
      <c r="M15" s="20">
        <f t="shared" si="3"/>
        <v>0.91620000000000013</v>
      </c>
      <c r="N15" s="21">
        <f t="shared" si="4"/>
        <v>0.91152</v>
      </c>
      <c r="O15" s="21">
        <f t="shared" si="5"/>
        <v>0.89031000000000005</v>
      </c>
      <c r="P15" s="22">
        <f t="shared" si="6"/>
        <v>373.63342999999998</v>
      </c>
      <c r="Q15" s="22">
        <f t="shared" si="7"/>
        <v>1120.90029</v>
      </c>
      <c r="R15" s="22"/>
      <c r="S15" s="15">
        <v>3000118250698.2998</v>
      </c>
      <c r="T15" s="15" t="s">
        <v>30</v>
      </c>
      <c r="U15" s="25">
        <v>1259</v>
      </c>
      <c r="V15" s="18">
        <v>36</v>
      </c>
      <c r="W15" s="16">
        <v>0.30549999999999999</v>
      </c>
      <c r="X15" s="22">
        <f t="shared" si="8"/>
        <v>384.62450000000001</v>
      </c>
      <c r="Y15" s="22">
        <f t="shared" si="9"/>
        <v>1153.8735000000001</v>
      </c>
      <c r="Z15" s="1"/>
      <c r="AA15" s="22">
        <f t="shared" si="10"/>
        <v>32.973210000000108</v>
      </c>
    </row>
    <row r="16" spans="1:27" x14ac:dyDescent="0.25">
      <c r="B16" s="15">
        <v>3000119532103.1001</v>
      </c>
      <c r="C16" s="15" t="s">
        <v>31</v>
      </c>
      <c r="D16" s="24">
        <v>1404</v>
      </c>
      <c r="E16" s="18">
        <v>36</v>
      </c>
      <c r="F16" s="16">
        <v>2.545E-2</v>
      </c>
      <c r="G16" s="19">
        <f t="shared" si="0"/>
        <v>35.7318</v>
      </c>
      <c r="H16" s="16">
        <v>7.596E-2</v>
      </c>
      <c r="I16" s="19">
        <f t="shared" si="1"/>
        <v>106.64784</v>
      </c>
      <c r="J16" s="16">
        <v>0.29676999999999998</v>
      </c>
      <c r="K16" s="19">
        <f t="shared" si="2"/>
        <v>416.66507999999999</v>
      </c>
      <c r="M16" s="20">
        <f t="shared" si="3"/>
        <v>0.91620000000000001</v>
      </c>
      <c r="N16" s="21">
        <f t="shared" si="4"/>
        <v>0.91152000000000011</v>
      </c>
      <c r="O16" s="21">
        <f t="shared" si="5"/>
        <v>0.89030999999999993</v>
      </c>
      <c r="P16" s="22">
        <f t="shared" si="6"/>
        <v>416.66507999999999</v>
      </c>
      <c r="Q16" s="22">
        <f t="shared" si="7"/>
        <v>1249.99524</v>
      </c>
      <c r="R16" s="22"/>
      <c r="S16" s="15">
        <v>3000119532103.2002</v>
      </c>
      <c r="T16" s="15" t="s">
        <v>31</v>
      </c>
      <c r="U16" s="25">
        <v>1404</v>
      </c>
      <c r="V16" s="18">
        <v>36</v>
      </c>
      <c r="W16" s="16">
        <v>0.30549999999999999</v>
      </c>
      <c r="X16" s="22">
        <f t="shared" si="8"/>
        <v>428.92199999999997</v>
      </c>
      <c r="Y16" s="22">
        <f t="shared" si="9"/>
        <v>1286.7659999999998</v>
      </c>
      <c r="Z16" s="1"/>
      <c r="AA16" s="22">
        <f t="shared" si="10"/>
        <v>36.770759999999882</v>
      </c>
    </row>
    <row r="17" spans="2:27" x14ac:dyDescent="0.25">
      <c r="B17" s="15">
        <v>3000118250873.2002</v>
      </c>
      <c r="C17" s="15" t="s">
        <v>32</v>
      </c>
      <c r="D17" s="24">
        <v>2930</v>
      </c>
      <c r="E17" s="18">
        <v>36</v>
      </c>
      <c r="F17" s="16">
        <v>2.6499999999999999E-2</v>
      </c>
      <c r="G17" s="19">
        <f t="shared" si="0"/>
        <v>77.644999999999996</v>
      </c>
      <c r="H17" s="16">
        <v>7.9100000000000004E-2</v>
      </c>
      <c r="I17" s="19">
        <f t="shared" si="1"/>
        <v>231.76300000000001</v>
      </c>
      <c r="J17" s="16">
        <v>0.30908000000000002</v>
      </c>
      <c r="K17" s="19">
        <f t="shared" si="2"/>
        <v>905.60440000000006</v>
      </c>
      <c r="M17" s="20">
        <f t="shared" si="3"/>
        <v>0.95399999999999996</v>
      </c>
      <c r="N17" s="21">
        <f t="shared" si="4"/>
        <v>0.94919999999999993</v>
      </c>
      <c r="O17" s="21">
        <f t="shared" si="5"/>
        <v>0.92724000000000006</v>
      </c>
      <c r="P17" s="22">
        <f t="shared" si="6"/>
        <v>905.60440000000006</v>
      </c>
      <c r="Q17" s="22">
        <f t="shared" si="7"/>
        <v>2716.8132000000001</v>
      </c>
      <c r="R17" s="22"/>
      <c r="S17" s="15">
        <v>3000118250873.2998</v>
      </c>
      <c r="T17" s="15" t="s">
        <v>32</v>
      </c>
      <c r="U17" s="25">
        <v>2930</v>
      </c>
      <c r="V17" s="18">
        <v>36</v>
      </c>
      <c r="W17" s="16">
        <v>0.31744</v>
      </c>
      <c r="X17" s="22">
        <f t="shared" si="8"/>
        <v>930.0992</v>
      </c>
      <c r="Y17" s="22">
        <f t="shared" si="9"/>
        <v>2790.2975999999999</v>
      </c>
      <c r="Z17" s="1"/>
      <c r="AA17" s="22">
        <f t="shared" si="10"/>
        <v>73.484399999999823</v>
      </c>
    </row>
    <row r="18" spans="2:27" x14ac:dyDescent="0.25">
      <c r="B18" s="15">
        <v>3000118251005.1001</v>
      </c>
      <c r="C18" s="15" t="s">
        <v>33</v>
      </c>
      <c r="D18" s="24">
        <v>2076</v>
      </c>
      <c r="E18" s="18">
        <v>36</v>
      </c>
      <c r="F18" s="16">
        <v>2.6499999999999999E-2</v>
      </c>
      <c r="G18" s="19">
        <f t="shared" si="0"/>
        <v>55.013999999999996</v>
      </c>
      <c r="H18" s="16">
        <v>7.9100000000000004E-2</v>
      </c>
      <c r="I18" s="19">
        <f t="shared" si="1"/>
        <v>164.2116</v>
      </c>
      <c r="J18" s="16">
        <v>0.30908000000000002</v>
      </c>
      <c r="K18" s="19">
        <f t="shared" si="2"/>
        <v>641.65008</v>
      </c>
      <c r="M18" s="20">
        <f t="shared" si="3"/>
        <v>0.95399999999999996</v>
      </c>
      <c r="N18" s="21">
        <f t="shared" si="4"/>
        <v>0.94920000000000004</v>
      </c>
      <c r="O18" s="21">
        <f t="shared" si="5"/>
        <v>0.92724000000000006</v>
      </c>
      <c r="P18" s="22">
        <f t="shared" si="6"/>
        <v>641.65008</v>
      </c>
      <c r="Q18" s="22">
        <f t="shared" si="7"/>
        <v>1924.9502400000001</v>
      </c>
      <c r="R18" s="22"/>
      <c r="S18" s="15">
        <v>3000118251005.2998</v>
      </c>
      <c r="T18" s="15" t="s">
        <v>33</v>
      </c>
      <c r="U18" s="25">
        <v>2076</v>
      </c>
      <c r="V18" s="18">
        <v>36</v>
      </c>
      <c r="W18" s="16">
        <v>0.30549999999999999</v>
      </c>
      <c r="X18" s="22">
        <f t="shared" si="8"/>
        <v>634.21799999999996</v>
      </c>
      <c r="Y18" s="22">
        <f t="shared" si="9"/>
        <v>1902.654</v>
      </c>
      <c r="Z18" s="1"/>
      <c r="AA18" s="22">
        <f t="shared" si="10"/>
        <v>-22.296240000000125</v>
      </c>
    </row>
    <row r="19" spans="2:27" x14ac:dyDescent="0.25">
      <c r="B19" s="1"/>
      <c r="C19" s="15"/>
      <c r="D19" s="26"/>
      <c r="E19" s="18"/>
      <c r="F19" s="16"/>
      <c r="G19" s="16"/>
      <c r="H19" s="16"/>
      <c r="I19" s="16"/>
      <c r="J19" s="16"/>
      <c r="K19" s="16"/>
      <c r="M19" s="27"/>
      <c r="N19" s="27"/>
      <c r="O19" s="21"/>
      <c r="P19" s="1"/>
      <c r="Q19" s="1"/>
      <c r="R19" s="1"/>
      <c r="S19" s="15">
        <v>3000127657043.1001</v>
      </c>
      <c r="T19" s="16" t="s">
        <v>34</v>
      </c>
      <c r="U19" s="28">
        <v>3231.44</v>
      </c>
      <c r="V19" s="16">
        <v>36</v>
      </c>
      <c r="W19" s="16">
        <v>0.31744</v>
      </c>
      <c r="X19" s="25">
        <f t="shared" si="8"/>
        <v>1025.7883136</v>
      </c>
      <c r="Y19" s="25">
        <f t="shared" si="9"/>
        <v>3077.3649408000001</v>
      </c>
      <c r="Z19" s="1"/>
      <c r="AA19" s="1" t="s">
        <v>35</v>
      </c>
    </row>
    <row r="20" spans="2:27" x14ac:dyDescent="0.25">
      <c r="B20" s="15"/>
      <c r="C20" s="15"/>
      <c r="D20" s="26"/>
      <c r="E20" s="18"/>
      <c r="F20" s="16"/>
      <c r="G20" s="16"/>
      <c r="H20" s="16"/>
      <c r="I20" s="16"/>
      <c r="J20" s="16"/>
      <c r="K20" s="16"/>
      <c r="M20" s="27"/>
      <c r="N20" s="27"/>
      <c r="O20" s="21"/>
      <c r="P20" s="1"/>
      <c r="Q20" s="1"/>
      <c r="R20" s="1"/>
      <c r="S20" s="15"/>
      <c r="T20" s="16"/>
      <c r="U20" s="25"/>
      <c r="V20" s="16"/>
      <c r="W20" s="16"/>
      <c r="X20" s="1"/>
      <c r="Y20" s="1"/>
      <c r="Z20" s="1"/>
      <c r="AA20" s="1"/>
    </row>
    <row r="21" spans="2:27" x14ac:dyDescent="0.25">
      <c r="B21" s="4" t="s">
        <v>36</v>
      </c>
      <c r="C21" s="15"/>
      <c r="D21" s="26"/>
      <c r="E21" s="18"/>
      <c r="F21" s="16"/>
      <c r="G21" s="16"/>
      <c r="H21" s="16"/>
      <c r="I21" s="16"/>
      <c r="J21" s="16"/>
      <c r="K21" s="16"/>
      <c r="M21" s="27"/>
      <c r="N21" s="27"/>
      <c r="O21" s="21"/>
      <c r="P21" s="1"/>
      <c r="Q21" s="1"/>
      <c r="R21" s="1"/>
      <c r="S21" s="15"/>
      <c r="T21" s="16"/>
      <c r="U21" s="25"/>
      <c r="V21" s="16"/>
      <c r="W21" s="16"/>
      <c r="X21" s="1"/>
      <c r="Y21" s="1"/>
      <c r="Z21" s="1"/>
      <c r="AA21" s="1"/>
    </row>
    <row r="22" spans="2:27" ht="54" x14ac:dyDescent="0.25">
      <c r="B22" s="5" t="s">
        <v>37</v>
      </c>
      <c r="C22" s="5" t="s">
        <v>6</v>
      </c>
      <c r="D22" s="6" t="s">
        <v>7</v>
      </c>
      <c r="E22" s="7" t="s">
        <v>8</v>
      </c>
      <c r="F22" s="8" t="s">
        <v>38</v>
      </c>
      <c r="G22" s="9" t="s">
        <v>10</v>
      </c>
      <c r="H22" s="8" t="s">
        <v>11</v>
      </c>
      <c r="I22" s="8" t="s">
        <v>12</v>
      </c>
      <c r="J22" s="8" t="s">
        <v>13</v>
      </c>
      <c r="K22" s="8" t="s">
        <v>14</v>
      </c>
      <c r="L22" s="10"/>
      <c r="M22" s="11" t="s">
        <v>15</v>
      </c>
      <c r="N22" s="12" t="s">
        <v>16</v>
      </c>
      <c r="O22" s="13" t="s">
        <v>17</v>
      </c>
      <c r="P22" s="8" t="s">
        <v>18</v>
      </c>
      <c r="Q22" s="8" t="s">
        <v>19</v>
      </c>
      <c r="R22" s="8"/>
      <c r="S22" s="5" t="s">
        <v>39</v>
      </c>
      <c r="T22" s="5" t="s">
        <v>6</v>
      </c>
      <c r="U22" s="6" t="s">
        <v>7</v>
      </c>
      <c r="V22" s="7" t="s">
        <v>8</v>
      </c>
      <c r="W22" s="8" t="s">
        <v>13</v>
      </c>
      <c r="X22" s="8" t="s">
        <v>18</v>
      </c>
      <c r="Y22" s="8" t="s">
        <v>19</v>
      </c>
      <c r="Z22" s="10"/>
      <c r="AA22" s="14" t="s">
        <v>21</v>
      </c>
    </row>
    <row r="23" spans="2:27" x14ac:dyDescent="0.25">
      <c r="B23" s="15">
        <v>3000118248872.1001</v>
      </c>
      <c r="C23" s="16" t="s">
        <v>22</v>
      </c>
      <c r="D23" s="17">
        <v>759</v>
      </c>
      <c r="E23" s="16">
        <v>48</v>
      </c>
      <c r="F23" s="16">
        <v>2.051E-2</v>
      </c>
      <c r="G23" s="19">
        <f>SUM(D23*F23)</f>
        <v>15.56709</v>
      </c>
      <c r="H23" s="16">
        <v>6.1280000000000001E-2</v>
      </c>
      <c r="I23" s="19">
        <f>SUM(D23*H23)</f>
        <v>46.511520000000004</v>
      </c>
      <c r="J23" s="16">
        <v>0.23999000000000001</v>
      </c>
      <c r="K23" s="19">
        <f>SUM(D23*J23)</f>
        <v>182.15241</v>
      </c>
      <c r="M23" s="20">
        <f>SUM(G23*48/D23)</f>
        <v>0.98448000000000002</v>
      </c>
      <c r="N23" s="21">
        <f>SUM(I23*16/D23)</f>
        <v>0.98048000000000013</v>
      </c>
      <c r="O23" s="21">
        <f>SUM(K23*4/D23)</f>
        <v>0.95996000000000004</v>
      </c>
      <c r="P23" s="22">
        <f>SUM(D23*J23)</f>
        <v>182.15241</v>
      </c>
      <c r="Q23" s="22">
        <f>SUM(P23*4)</f>
        <v>728.60964000000001</v>
      </c>
      <c r="R23" s="22"/>
      <c r="S23" s="15">
        <v>3000118248872.2998</v>
      </c>
      <c r="T23" s="16" t="s">
        <v>22</v>
      </c>
      <c r="U23" s="23">
        <v>759</v>
      </c>
      <c r="V23" s="16">
        <v>48</v>
      </c>
      <c r="W23" s="16">
        <v>0.24831</v>
      </c>
      <c r="X23" s="22">
        <f>SUM(U23*W23)</f>
        <v>188.46728999999999</v>
      </c>
      <c r="Y23" s="22">
        <f>SUM(X23*4)</f>
        <v>753.86915999999997</v>
      </c>
      <c r="Z23" s="1"/>
      <c r="AA23" s="22">
        <f>SUM(Y23-Q23)</f>
        <v>25.259519999999952</v>
      </c>
    </row>
    <row r="24" spans="2:27" x14ac:dyDescent="0.25">
      <c r="B24" s="15">
        <v>3000118251306.1001</v>
      </c>
      <c r="C24" s="15" t="s">
        <v>23</v>
      </c>
      <c r="D24" s="17">
        <v>785</v>
      </c>
      <c r="E24" s="29">
        <v>48</v>
      </c>
      <c r="F24" s="16">
        <v>2.051E-2</v>
      </c>
      <c r="G24" s="19">
        <f t="shared" ref="G24:G34" si="11">SUM(D24*F24)</f>
        <v>16.100349999999999</v>
      </c>
      <c r="H24" s="16">
        <v>6.1280000000000001E-2</v>
      </c>
      <c r="I24" s="19">
        <f t="shared" ref="I24:I34" si="12">SUM(D24*H24)</f>
        <v>48.104799999999997</v>
      </c>
      <c r="J24" s="16">
        <v>0.23999000000000001</v>
      </c>
      <c r="K24" s="19">
        <f t="shared" ref="K24:K34" si="13">SUM(D24*J24)</f>
        <v>188.39215000000002</v>
      </c>
      <c r="M24" s="20">
        <f t="shared" ref="M24:M34" si="14">SUM(G24*48/D24)</f>
        <v>0.98447999999999991</v>
      </c>
      <c r="N24" s="21">
        <f t="shared" ref="N24:N34" si="15">SUM(I24*16/D24)</f>
        <v>0.98047999999999991</v>
      </c>
      <c r="O24" s="21">
        <f t="shared" ref="O24:O34" si="16">SUM(K24*4/D24)</f>
        <v>0.95996000000000004</v>
      </c>
      <c r="P24" s="22">
        <f t="shared" ref="P24:P34" si="17">SUM(D24*J24)</f>
        <v>188.39215000000002</v>
      </c>
      <c r="Q24" s="22">
        <f t="shared" ref="Q24:Q34" si="18">SUM(P24*4)</f>
        <v>753.56860000000006</v>
      </c>
      <c r="R24" s="22"/>
      <c r="S24" s="15">
        <v>3000118251306.2998</v>
      </c>
      <c r="T24" s="15" t="s">
        <v>23</v>
      </c>
      <c r="U24" s="23">
        <v>785</v>
      </c>
      <c r="V24" s="29">
        <v>48</v>
      </c>
      <c r="W24" s="16">
        <v>0.24831</v>
      </c>
      <c r="X24" s="22">
        <f t="shared" ref="X24:X34" si="19">SUM(U24*W24)</f>
        <v>194.92335</v>
      </c>
      <c r="Y24" s="22">
        <f t="shared" ref="Y24:Y34" si="20">SUM(X24*4)</f>
        <v>779.6934</v>
      </c>
      <c r="Z24" s="1"/>
      <c r="AA24" s="22">
        <f t="shared" ref="AA24:AA34" si="21">SUM(Y24-Q24)</f>
        <v>26.124799999999937</v>
      </c>
    </row>
    <row r="25" spans="2:27" x14ac:dyDescent="0.25">
      <c r="B25" s="15">
        <v>3000118249183.1001</v>
      </c>
      <c r="C25" s="15" t="s">
        <v>24</v>
      </c>
      <c r="D25" s="24">
        <v>1118</v>
      </c>
      <c r="E25" s="30">
        <v>48</v>
      </c>
      <c r="F25" s="16">
        <v>2.1600000000000001E-2</v>
      </c>
      <c r="G25" s="19">
        <f t="shared" si="11"/>
        <v>24.148800000000001</v>
      </c>
      <c r="H25" s="16">
        <v>6.4509999999999998E-2</v>
      </c>
      <c r="I25" s="19">
        <f t="shared" si="12"/>
        <v>72.12218</v>
      </c>
      <c r="J25" s="16">
        <v>0.25263000000000002</v>
      </c>
      <c r="K25" s="19">
        <f t="shared" si="13"/>
        <v>282.44034000000005</v>
      </c>
      <c r="M25" s="20">
        <f t="shared" si="14"/>
        <v>1.0368000000000002</v>
      </c>
      <c r="N25" s="21">
        <f t="shared" si="15"/>
        <v>1.03216</v>
      </c>
      <c r="O25" s="21">
        <f t="shared" si="16"/>
        <v>1.0105200000000001</v>
      </c>
      <c r="P25" s="22">
        <f t="shared" si="17"/>
        <v>282.44034000000005</v>
      </c>
      <c r="Q25" s="22">
        <f t="shared" si="18"/>
        <v>1129.7613600000002</v>
      </c>
      <c r="R25" s="22"/>
      <c r="S25" s="15">
        <v>3000118249183.2002</v>
      </c>
      <c r="T25" s="15" t="s">
        <v>24</v>
      </c>
      <c r="U25" s="25">
        <v>1118</v>
      </c>
      <c r="V25" s="30">
        <v>48</v>
      </c>
      <c r="W25" s="16">
        <v>0.26039000000000001</v>
      </c>
      <c r="X25" s="22">
        <f t="shared" si="19"/>
        <v>291.11601999999999</v>
      </c>
      <c r="Y25" s="22">
        <f t="shared" si="20"/>
        <v>1164.46408</v>
      </c>
      <c r="Z25" s="1"/>
      <c r="AA25" s="22">
        <f t="shared" si="21"/>
        <v>34.702719999999772</v>
      </c>
    </row>
    <row r="26" spans="2:27" x14ac:dyDescent="0.25">
      <c r="B26" s="15">
        <v>3000118249426.1001</v>
      </c>
      <c r="C26" s="15" t="s">
        <v>25</v>
      </c>
      <c r="D26" s="24">
        <v>1260</v>
      </c>
      <c r="E26" s="30">
        <v>48</v>
      </c>
      <c r="F26" s="16">
        <v>2.1600000000000001E-2</v>
      </c>
      <c r="G26" s="19">
        <f t="shared" si="11"/>
        <v>27.216000000000001</v>
      </c>
      <c r="H26" s="16">
        <v>6.4509999999999998E-2</v>
      </c>
      <c r="I26" s="19">
        <f t="shared" si="12"/>
        <v>81.282600000000002</v>
      </c>
      <c r="J26" s="16">
        <v>0.25263000000000002</v>
      </c>
      <c r="K26" s="19">
        <f t="shared" si="13"/>
        <v>318.31380000000001</v>
      </c>
      <c r="M26" s="20">
        <f t="shared" si="14"/>
        <v>1.0367999999999999</v>
      </c>
      <c r="N26" s="21">
        <f t="shared" si="15"/>
        <v>1.03216</v>
      </c>
      <c r="O26" s="21">
        <f t="shared" si="16"/>
        <v>1.0105200000000001</v>
      </c>
      <c r="P26" s="22">
        <f t="shared" si="17"/>
        <v>318.31380000000001</v>
      </c>
      <c r="Q26" s="22">
        <f t="shared" si="18"/>
        <v>1273.2552000000001</v>
      </c>
      <c r="R26" s="22"/>
      <c r="S26" s="15">
        <v>3000118249426.2002</v>
      </c>
      <c r="T26" s="15" t="s">
        <v>25</v>
      </c>
      <c r="U26" s="25">
        <v>1260</v>
      </c>
      <c r="V26" s="30">
        <v>48</v>
      </c>
      <c r="W26" s="16">
        <v>0.26039000000000001</v>
      </c>
      <c r="X26" s="22">
        <f t="shared" si="19"/>
        <v>328.09140000000002</v>
      </c>
      <c r="Y26" s="22">
        <f t="shared" si="20"/>
        <v>1312.3656000000001</v>
      </c>
      <c r="Z26" s="1"/>
      <c r="AA26" s="22">
        <f t="shared" si="21"/>
        <v>39.110400000000027</v>
      </c>
    </row>
    <row r="27" spans="2:27" x14ac:dyDescent="0.25">
      <c r="B27" s="15">
        <v>3000118249878.1001</v>
      </c>
      <c r="C27" s="15" t="s">
        <v>26</v>
      </c>
      <c r="D27" s="17">
        <v>1277</v>
      </c>
      <c r="E27" s="29">
        <v>48</v>
      </c>
      <c r="F27" s="16">
        <v>2.1600000000000001E-2</v>
      </c>
      <c r="G27" s="19">
        <f t="shared" si="11"/>
        <v>27.583200000000001</v>
      </c>
      <c r="H27" s="16">
        <v>6.4509999999999998E-2</v>
      </c>
      <c r="I27" s="19">
        <f t="shared" si="12"/>
        <v>82.379269999999991</v>
      </c>
      <c r="J27" s="16">
        <v>0.25263000000000002</v>
      </c>
      <c r="K27" s="19">
        <f t="shared" si="13"/>
        <v>322.60851000000002</v>
      </c>
      <c r="M27" s="20">
        <f t="shared" si="14"/>
        <v>1.0367999999999999</v>
      </c>
      <c r="N27" s="21">
        <f t="shared" si="15"/>
        <v>1.03216</v>
      </c>
      <c r="O27" s="21">
        <f t="shared" si="16"/>
        <v>1.0105200000000001</v>
      </c>
      <c r="P27" s="22">
        <f t="shared" si="17"/>
        <v>322.60851000000002</v>
      </c>
      <c r="Q27" s="22">
        <f t="shared" si="18"/>
        <v>1290.4340400000001</v>
      </c>
      <c r="R27" s="22"/>
      <c r="S27" s="15">
        <v>3000118249878.2002</v>
      </c>
      <c r="T27" s="15" t="s">
        <v>26</v>
      </c>
      <c r="U27" s="23">
        <v>1277</v>
      </c>
      <c r="V27" s="29">
        <v>48</v>
      </c>
      <c r="W27" s="16">
        <v>0.26039000000000001</v>
      </c>
      <c r="X27" s="22">
        <f t="shared" si="19"/>
        <v>332.51803000000001</v>
      </c>
      <c r="Y27" s="22">
        <f t="shared" si="20"/>
        <v>1330.07212</v>
      </c>
      <c r="Z27" s="1"/>
      <c r="AA27" s="22">
        <f t="shared" si="21"/>
        <v>39.638079999999945</v>
      </c>
    </row>
    <row r="28" spans="2:27" x14ac:dyDescent="0.25">
      <c r="B28" s="15">
        <v>3000118250155.2002</v>
      </c>
      <c r="C28" s="15" t="s">
        <v>27</v>
      </c>
      <c r="D28" s="17">
        <v>1189</v>
      </c>
      <c r="E28" s="29">
        <v>48</v>
      </c>
      <c r="F28" s="16">
        <v>2.0709999999999999E-2</v>
      </c>
      <c r="G28" s="19">
        <f t="shared" si="11"/>
        <v>24.624189999999999</v>
      </c>
      <c r="H28" s="16">
        <v>6.1859999999999998E-2</v>
      </c>
      <c r="I28" s="19">
        <f t="shared" si="12"/>
        <v>73.551540000000003</v>
      </c>
      <c r="J28" s="16">
        <v>0.24235999999999999</v>
      </c>
      <c r="K28" s="19">
        <f t="shared" si="13"/>
        <v>288.16604000000001</v>
      </c>
      <c r="M28" s="20">
        <f t="shared" si="14"/>
        <v>0.99407999999999996</v>
      </c>
      <c r="N28" s="21">
        <f t="shared" si="15"/>
        <v>0.98976000000000008</v>
      </c>
      <c r="O28" s="21">
        <f t="shared" si="16"/>
        <v>0.96944000000000008</v>
      </c>
      <c r="P28" s="22">
        <f t="shared" si="17"/>
        <v>288.16604000000001</v>
      </c>
      <c r="Q28" s="22">
        <f t="shared" si="18"/>
        <v>1152.66416</v>
      </c>
      <c r="R28" s="22"/>
      <c r="S28" s="15">
        <v>3000118250155.2998</v>
      </c>
      <c r="T28" s="16" t="s">
        <v>27</v>
      </c>
      <c r="U28" s="23">
        <v>1189</v>
      </c>
      <c r="V28" s="29">
        <v>48</v>
      </c>
      <c r="W28" s="16">
        <v>0.25056</v>
      </c>
      <c r="X28" s="22">
        <f t="shared" si="19"/>
        <v>297.91584</v>
      </c>
      <c r="Y28" s="22">
        <f t="shared" si="20"/>
        <v>1191.66336</v>
      </c>
      <c r="Z28" s="1"/>
      <c r="AA28" s="22">
        <f t="shared" si="21"/>
        <v>38.999199999999973</v>
      </c>
    </row>
    <row r="29" spans="2:27" x14ac:dyDescent="0.25">
      <c r="B29" s="15">
        <v>3000118250388.2002</v>
      </c>
      <c r="C29" s="15" t="s">
        <v>28</v>
      </c>
      <c r="D29" s="17">
        <v>1400</v>
      </c>
      <c r="E29" s="29">
        <v>48</v>
      </c>
      <c r="F29" s="16">
        <v>2.0709999999999999E-2</v>
      </c>
      <c r="G29" s="19">
        <f t="shared" si="11"/>
        <v>28.994</v>
      </c>
      <c r="H29" s="16">
        <v>6.1859999999999998E-2</v>
      </c>
      <c r="I29" s="19">
        <f t="shared" si="12"/>
        <v>86.603999999999999</v>
      </c>
      <c r="J29" s="16">
        <v>0.24235999999999999</v>
      </c>
      <c r="K29" s="19">
        <f t="shared" si="13"/>
        <v>339.30399999999997</v>
      </c>
      <c r="M29" s="20">
        <f t="shared" si="14"/>
        <v>0.99407999999999996</v>
      </c>
      <c r="N29" s="21">
        <f t="shared" si="15"/>
        <v>0.98975999999999997</v>
      </c>
      <c r="O29" s="21">
        <f t="shared" si="16"/>
        <v>0.96943999999999997</v>
      </c>
      <c r="P29" s="22">
        <f t="shared" si="17"/>
        <v>339.30399999999997</v>
      </c>
      <c r="Q29" s="22">
        <f t="shared" si="18"/>
        <v>1357.2159999999999</v>
      </c>
      <c r="R29" s="22"/>
      <c r="S29" s="15">
        <v>3000118250388.2998</v>
      </c>
      <c r="T29" s="16" t="s">
        <v>28</v>
      </c>
      <c r="U29" s="23">
        <v>1400</v>
      </c>
      <c r="V29" s="29">
        <v>48</v>
      </c>
      <c r="W29" s="16">
        <v>0.25056</v>
      </c>
      <c r="X29" s="22">
        <f t="shared" si="19"/>
        <v>350.78399999999999</v>
      </c>
      <c r="Y29" s="22">
        <f t="shared" si="20"/>
        <v>1403.136</v>
      </c>
      <c r="Z29" s="1"/>
      <c r="AA29" s="22">
        <f t="shared" si="21"/>
        <v>45.920000000000073</v>
      </c>
    </row>
    <row r="30" spans="2:27" x14ac:dyDescent="0.25">
      <c r="B30" s="15">
        <v>3000118250535.2002</v>
      </c>
      <c r="C30" s="15" t="s">
        <v>29</v>
      </c>
      <c r="D30" s="24">
        <v>1624</v>
      </c>
      <c r="E30" s="30">
        <v>48</v>
      </c>
      <c r="F30" s="16">
        <v>2.92E-2</v>
      </c>
      <c r="G30" s="19">
        <f t="shared" si="11"/>
        <v>47.4208</v>
      </c>
      <c r="H30" s="16">
        <v>6.2440000000000002E-2</v>
      </c>
      <c r="I30" s="19">
        <f t="shared" si="12"/>
        <v>101.40256000000001</v>
      </c>
      <c r="J30" s="16">
        <v>0.24459</v>
      </c>
      <c r="K30" s="19">
        <f t="shared" si="13"/>
        <v>397.21415999999999</v>
      </c>
      <c r="M30" s="20">
        <f t="shared" si="14"/>
        <v>1.4016000000000002</v>
      </c>
      <c r="N30" s="21">
        <f t="shared" si="15"/>
        <v>0.99904000000000004</v>
      </c>
      <c r="O30" s="21">
        <f t="shared" si="16"/>
        <v>0.97836000000000001</v>
      </c>
      <c r="P30" s="22">
        <f t="shared" si="17"/>
        <v>397.21415999999999</v>
      </c>
      <c r="Q30" s="22">
        <f t="shared" si="18"/>
        <v>1588.85664</v>
      </c>
      <c r="R30" s="22"/>
      <c r="S30" s="15">
        <v>3000118250535.2998</v>
      </c>
      <c r="T30" s="16" t="s">
        <v>29</v>
      </c>
      <c r="U30" s="25">
        <v>1624</v>
      </c>
      <c r="V30" s="30">
        <v>48</v>
      </c>
      <c r="W30" s="16">
        <v>0.25263000000000002</v>
      </c>
      <c r="X30" s="22">
        <f t="shared" si="19"/>
        <v>410.27112000000005</v>
      </c>
      <c r="Y30" s="22">
        <f t="shared" si="20"/>
        <v>1641.0844800000002</v>
      </c>
      <c r="Z30" s="1"/>
      <c r="AA30" s="22">
        <f t="shared" si="21"/>
        <v>52.227840000000242</v>
      </c>
    </row>
    <row r="31" spans="2:27" x14ac:dyDescent="0.25">
      <c r="B31" s="15">
        <v>3000118250772.2002</v>
      </c>
      <c r="C31" s="15" t="s">
        <v>30</v>
      </c>
      <c r="D31" s="24">
        <v>1291</v>
      </c>
      <c r="E31" s="30">
        <v>48</v>
      </c>
      <c r="F31" s="16">
        <v>2.0709999999999999E-2</v>
      </c>
      <c r="G31" s="19">
        <f t="shared" si="11"/>
        <v>26.736609999999999</v>
      </c>
      <c r="H31" s="16">
        <v>6.1859999999999998E-2</v>
      </c>
      <c r="I31" s="19">
        <f t="shared" si="12"/>
        <v>79.861260000000001</v>
      </c>
      <c r="J31" s="16">
        <v>0.24235999999999999</v>
      </c>
      <c r="K31" s="19">
        <f t="shared" si="13"/>
        <v>312.88675999999998</v>
      </c>
      <c r="M31" s="20">
        <f t="shared" si="14"/>
        <v>0.99407999999999996</v>
      </c>
      <c r="N31" s="21">
        <f t="shared" si="15"/>
        <v>0.98975999999999997</v>
      </c>
      <c r="O31" s="21">
        <f t="shared" si="16"/>
        <v>0.96943999999999997</v>
      </c>
      <c r="P31" s="22">
        <f t="shared" si="17"/>
        <v>312.88675999999998</v>
      </c>
      <c r="Q31" s="22">
        <f t="shared" si="18"/>
        <v>1251.5470399999999</v>
      </c>
      <c r="R31" s="22"/>
      <c r="S31" s="15">
        <v>3000118250772.2998</v>
      </c>
      <c r="T31" s="15" t="s">
        <v>30</v>
      </c>
      <c r="U31" s="25">
        <v>1291</v>
      </c>
      <c r="V31" s="30">
        <v>48</v>
      </c>
      <c r="W31" s="16">
        <v>0.25056</v>
      </c>
      <c r="X31" s="22">
        <f t="shared" si="19"/>
        <v>323.47296</v>
      </c>
      <c r="Y31" s="22">
        <f t="shared" si="20"/>
        <v>1293.89184</v>
      </c>
      <c r="Z31" s="1"/>
      <c r="AA31" s="22">
        <f t="shared" si="21"/>
        <v>42.344800000000077</v>
      </c>
    </row>
    <row r="32" spans="2:27" x14ac:dyDescent="0.25">
      <c r="B32" s="15">
        <v>3000119532115.2002</v>
      </c>
      <c r="C32" s="15" t="s">
        <v>31</v>
      </c>
      <c r="D32" s="24">
        <v>1436</v>
      </c>
      <c r="E32" s="30">
        <v>48</v>
      </c>
      <c r="F32" s="16">
        <v>2.0709999999999999E-2</v>
      </c>
      <c r="G32" s="19">
        <f t="shared" si="11"/>
        <v>29.739559999999997</v>
      </c>
      <c r="H32" s="16">
        <v>6.1859999999999998E-2</v>
      </c>
      <c r="I32" s="19">
        <f t="shared" si="12"/>
        <v>88.830960000000005</v>
      </c>
      <c r="J32" s="16">
        <v>0.24235999999999999</v>
      </c>
      <c r="K32" s="19">
        <f t="shared" si="13"/>
        <v>348.02895999999998</v>
      </c>
      <c r="M32" s="20">
        <f t="shared" si="14"/>
        <v>0.99407999999999996</v>
      </c>
      <c r="N32" s="21">
        <f t="shared" si="15"/>
        <v>0.98976000000000008</v>
      </c>
      <c r="O32" s="21">
        <f t="shared" si="16"/>
        <v>0.96943999999999997</v>
      </c>
      <c r="P32" s="22">
        <f t="shared" si="17"/>
        <v>348.02895999999998</v>
      </c>
      <c r="Q32" s="22">
        <f t="shared" si="18"/>
        <v>1392.1158399999999</v>
      </c>
      <c r="R32" s="22"/>
      <c r="S32" s="15">
        <v>3000119532115.2998</v>
      </c>
      <c r="T32" s="15" t="s">
        <v>31</v>
      </c>
      <c r="U32" s="25">
        <v>1436</v>
      </c>
      <c r="V32" s="30">
        <v>48</v>
      </c>
      <c r="W32" s="16">
        <v>0.25056</v>
      </c>
      <c r="X32" s="22">
        <f t="shared" si="19"/>
        <v>359.80416000000002</v>
      </c>
      <c r="Y32" s="22">
        <f t="shared" si="20"/>
        <v>1439.2166400000001</v>
      </c>
      <c r="Z32" s="1"/>
      <c r="AA32" s="22">
        <f t="shared" si="21"/>
        <v>47.100800000000163</v>
      </c>
    </row>
    <row r="33" spans="1:31" x14ac:dyDescent="0.25">
      <c r="B33" s="15">
        <v>3000118250944.2002</v>
      </c>
      <c r="C33" s="15" t="s">
        <v>32</v>
      </c>
      <c r="D33" s="24">
        <v>2960</v>
      </c>
      <c r="E33" s="30">
        <v>48</v>
      </c>
      <c r="F33" s="16">
        <v>2.112E-2</v>
      </c>
      <c r="G33" s="19">
        <f t="shared" si="11"/>
        <v>62.5152</v>
      </c>
      <c r="H33" s="16">
        <v>6.3089999999999993E-2</v>
      </c>
      <c r="I33" s="19">
        <f t="shared" si="12"/>
        <v>186.74639999999999</v>
      </c>
      <c r="J33" s="16">
        <v>0.24682999999999999</v>
      </c>
      <c r="K33" s="19">
        <f t="shared" si="13"/>
        <v>730.61680000000001</v>
      </c>
      <c r="M33" s="20">
        <f t="shared" si="14"/>
        <v>1.01376</v>
      </c>
      <c r="N33" s="21">
        <f t="shared" si="15"/>
        <v>1.0094399999999999</v>
      </c>
      <c r="O33" s="21">
        <f t="shared" si="16"/>
        <v>0.98731999999999998</v>
      </c>
      <c r="P33" s="22">
        <f t="shared" si="17"/>
        <v>730.61680000000001</v>
      </c>
      <c r="Q33" s="22">
        <f t="shared" si="18"/>
        <v>2922.4672</v>
      </c>
      <c r="R33" s="22"/>
      <c r="S33" s="15">
        <v>3000118250944.2998</v>
      </c>
      <c r="T33" s="15" t="s">
        <v>32</v>
      </c>
      <c r="U33" s="25">
        <v>2960</v>
      </c>
      <c r="V33" s="30">
        <v>48</v>
      </c>
      <c r="W33" s="16">
        <v>0.25263000000000002</v>
      </c>
      <c r="X33" s="22">
        <f t="shared" si="19"/>
        <v>747.78480000000002</v>
      </c>
      <c r="Y33" s="22">
        <f t="shared" si="20"/>
        <v>2991.1392000000001</v>
      </c>
      <c r="Z33" s="1"/>
      <c r="AA33" s="22">
        <f t="shared" si="21"/>
        <v>68.672000000000025</v>
      </c>
    </row>
    <row r="34" spans="1:31" x14ac:dyDescent="0.25">
      <c r="B34" s="15">
        <v>3000118251040.1001</v>
      </c>
      <c r="C34" s="15" t="s">
        <v>33</v>
      </c>
      <c r="D34" s="24">
        <v>2106</v>
      </c>
      <c r="E34" s="30">
        <v>48</v>
      </c>
      <c r="F34" s="16">
        <v>2.112E-2</v>
      </c>
      <c r="G34" s="19">
        <f t="shared" si="11"/>
        <v>44.478720000000003</v>
      </c>
      <c r="H34" s="16">
        <v>6.3089999999999993E-2</v>
      </c>
      <c r="I34" s="19">
        <f t="shared" si="12"/>
        <v>132.86753999999999</v>
      </c>
      <c r="J34" s="16">
        <v>0.24682999999999999</v>
      </c>
      <c r="K34" s="19">
        <f t="shared" si="13"/>
        <v>519.82398000000001</v>
      </c>
      <c r="M34" s="20">
        <f t="shared" si="14"/>
        <v>1.01376</v>
      </c>
      <c r="N34" s="21">
        <f t="shared" si="15"/>
        <v>1.0094399999999999</v>
      </c>
      <c r="O34" s="21">
        <f t="shared" si="16"/>
        <v>0.98731999999999998</v>
      </c>
      <c r="P34" s="22">
        <f t="shared" si="17"/>
        <v>519.82398000000001</v>
      </c>
      <c r="Q34" s="22">
        <f t="shared" si="18"/>
        <v>2079.29592</v>
      </c>
      <c r="R34" s="22"/>
      <c r="S34" s="15">
        <v>3000118251040.2998</v>
      </c>
      <c r="T34" s="15" t="s">
        <v>33</v>
      </c>
      <c r="U34" s="25">
        <v>2106</v>
      </c>
      <c r="V34" s="30">
        <v>48</v>
      </c>
      <c r="W34" s="16">
        <v>0.25056</v>
      </c>
      <c r="X34" s="22">
        <f t="shared" si="19"/>
        <v>527.67935999999997</v>
      </c>
      <c r="Y34" s="22">
        <f t="shared" si="20"/>
        <v>2110.7174399999999</v>
      </c>
      <c r="Z34" s="1"/>
      <c r="AA34" s="22">
        <f t="shared" si="21"/>
        <v>31.421519999999873</v>
      </c>
    </row>
    <row r="35" spans="1:3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31" x14ac:dyDescent="0.25">
      <c r="A36" s="1" t="s">
        <v>40</v>
      </c>
    </row>
    <row r="37" spans="1:31" x14ac:dyDescent="0.25">
      <c r="A37" s="1" t="s">
        <v>1</v>
      </c>
      <c r="T37" s="15" t="s">
        <v>40</v>
      </c>
    </row>
    <row r="38" spans="1:31" x14ac:dyDescent="0.25">
      <c r="A38" s="32" t="s">
        <v>41</v>
      </c>
      <c r="T38" s="15" t="s">
        <v>42</v>
      </c>
    </row>
    <row r="39" spans="1:31" x14ac:dyDescent="0.25">
      <c r="A39" s="1" t="s">
        <v>3</v>
      </c>
      <c r="T39" s="2" t="s">
        <v>43</v>
      </c>
    </row>
    <row r="40" spans="1:31" x14ac:dyDescent="0.25">
      <c r="B40" s="33" t="s">
        <v>44</v>
      </c>
      <c r="C40" s="33" t="s">
        <v>6</v>
      </c>
      <c r="D40" s="33" t="s">
        <v>7</v>
      </c>
      <c r="E40" s="33" t="s">
        <v>8</v>
      </c>
      <c r="F40" s="33" t="s">
        <v>13</v>
      </c>
      <c r="G40" s="33" t="s">
        <v>18</v>
      </c>
      <c r="H40" s="33" t="s">
        <v>19</v>
      </c>
      <c r="I40" s="33"/>
      <c r="J40" s="33" t="s">
        <v>44</v>
      </c>
      <c r="K40" s="34"/>
      <c r="L40" s="34"/>
      <c r="M40" s="34"/>
      <c r="N40" s="15"/>
      <c r="T40" s="15" t="s">
        <v>3</v>
      </c>
    </row>
    <row r="41" spans="1:31" x14ac:dyDescent="0.25">
      <c r="B41" s="15">
        <v>3000133990168.1001</v>
      </c>
      <c r="C41" s="15" t="s">
        <v>22</v>
      </c>
      <c r="D41" s="24">
        <v>750</v>
      </c>
      <c r="E41" s="15">
        <v>36</v>
      </c>
      <c r="F41" s="15">
        <v>0.29768</v>
      </c>
      <c r="G41" s="24">
        <f>SUM(D41*F41)</f>
        <v>223.26</v>
      </c>
      <c r="H41" s="24">
        <f>SUM(G41*3)</f>
        <v>669.78</v>
      </c>
      <c r="I41" s="15"/>
      <c r="J41" s="15">
        <v>3000133990168.1001</v>
      </c>
      <c r="K41" s="15"/>
      <c r="L41" s="15"/>
      <c r="M41" s="15"/>
      <c r="N41" s="15"/>
    </row>
    <row r="42" spans="1:31" x14ac:dyDescent="0.25">
      <c r="B42" s="15">
        <v>3000133991043.1001</v>
      </c>
      <c r="C42" s="15" t="s">
        <v>23</v>
      </c>
      <c r="D42" s="24">
        <v>776</v>
      </c>
      <c r="E42" s="15">
        <v>36</v>
      </c>
      <c r="F42" s="15">
        <v>0.29768</v>
      </c>
      <c r="G42" s="24">
        <f t="shared" ref="G42:G52" si="22">SUM(D42*F42)</f>
        <v>230.99968000000001</v>
      </c>
      <c r="H42" s="24">
        <f t="shared" ref="H42:H52" si="23">SUM(G42*3)</f>
        <v>692.99904000000004</v>
      </c>
      <c r="I42" s="15"/>
      <c r="J42" s="15">
        <v>3000133991043.1001</v>
      </c>
      <c r="K42" s="15"/>
      <c r="L42" s="15"/>
      <c r="M42" s="15"/>
      <c r="N42" s="15"/>
      <c r="U42" s="33" t="s">
        <v>44</v>
      </c>
      <c r="V42" s="33" t="s">
        <v>6</v>
      </c>
      <c r="W42" s="33" t="s">
        <v>7</v>
      </c>
      <c r="X42" s="33" t="s">
        <v>8</v>
      </c>
      <c r="Y42" s="33" t="s">
        <v>45</v>
      </c>
      <c r="Z42" s="33" t="s">
        <v>10</v>
      </c>
      <c r="AA42" s="33" t="s">
        <v>19</v>
      </c>
      <c r="AB42" s="15"/>
      <c r="AC42" s="15"/>
      <c r="AD42" s="15"/>
      <c r="AE42" s="15"/>
    </row>
    <row r="43" spans="1:31" x14ac:dyDescent="0.25">
      <c r="B43" s="15">
        <v>3000133992062.1001</v>
      </c>
      <c r="C43" s="15" t="s">
        <v>24</v>
      </c>
      <c r="D43" s="24">
        <v>1099</v>
      </c>
      <c r="E43" s="15">
        <v>36</v>
      </c>
      <c r="F43" s="15">
        <v>0.31641000000000002</v>
      </c>
      <c r="G43" s="24">
        <f t="shared" si="22"/>
        <v>347.73459000000003</v>
      </c>
      <c r="H43" s="24">
        <f t="shared" si="23"/>
        <v>1043.2037700000001</v>
      </c>
      <c r="I43" s="15"/>
      <c r="J43" s="15">
        <v>3000133992062.1001</v>
      </c>
      <c r="K43" s="15"/>
      <c r="L43" s="15"/>
      <c r="M43" s="15"/>
      <c r="N43" s="15"/>
      <c r="U43" s="15">
        <v>3000133990168.1001</v>
      </c>
      <c r="V43" s="15" t="s">
        <v>22</v>
      </c>
      <c r="W43" s="24">
        <v>750</v>
      </c>
      <c r="X43" s="15">
        <v>36</v>
      </c>
      <c r="Y43" s="15">
        <v>2.5870000000000001E-2</v>
      </c>
      <c r="Z43" s="24">
        <f>SUM(W43*Y43)</f>
        <v>19.4025</v>
      </c>
      <c r="AA43" s="24">
        <f>SUM(Z43*36)</f>
        <v>698.49</v>
      </c>
      <c r="AB43" s="15"/>
      <c r="AC43" s="15"/>
      <c r="AD43" s="15"/>
      <c r="AE43" s="15"/>
    </row>
    <row r="44" spans="1:31" x14ac:dyDescent="0.25">
      <c r="B44" s="15">
        <v>3000118249527.2998</v>
      </c>
      <c r="C44" s="15" t="s">
        <v>25</v>
      </c>
      <c r="D44" s="24">
        <v>1251</v>
      </c>
      <c r="E44" s="15">
        <v>36</v>
      </c>
      <c r="F44" s="15">
        <v>0.31641000000000002</v>
      </c>
      <c r="G44" s="24">
        <f t="shared" si="22"/>
        <v>395.82891000000001</v>
      </c>
      <c r="H44" s="24">
        <f t="shared" si="23"/>
        <v>1187.4867300000001</v>
      </c>
      <c r="I44" s="15"/>
      <c r="J44" s="15">
        <v>3000133993853.1001</v>
      </c>
      <c r="K44" s="15"/>
      <c r="L44" s="15"/>
      <c r="M44" s="15"/>
      <c r="N44" s="15"/>
      <c r="U44" s="15">
        <v>3000133991043.1001</v>
      </c>
      <c r="V44" s="15" t="s">
        <v>23</v>
      </c>
      <c r="W44" s="24">
        <v>776</v>
      </c>
      <c r="X44" s="15">
        <v>36</v>
      </c>
      <c r="Y44" s="15">
        <v>2.5870000000000001E-2</v>
      </c>
      <c r="Z44" s="24">
        <f t="shared" ref="Z44:Z54" si="24">SUM(W44*Y44)</f>
        <v>20.075120000000002</v>
      </c>
      <c r="AA44" s="24">
        <f t="shared" ref="AA44:AA54" si="25">SUM(Z44*36)</f>
        <v>722.70432000000005</v>
      </c>
      <c r="AB44" s="15"/>
      <c r="AC44" s="15"/>
      <c r="AD44" s="15"/>
      <c r="AE44" s="15"/>
    </row>
    <row r="45" spans="1:31" x14ac:dyDescent="0.25">
      <c r="B45" s="15">
        <v>3000118249700.3999</v>
      </c>
      <c r="C45" s="15" t="s">
        <v>26</v>
      </c>
      <c r="D45" s="24">
        <v>1286</v>
      </c>
      <c r="E45" s="15">
        <v>36</v>
      </c>
      <c r="F45" s="15">
        <v>0.31641000000000002</v>
      </c>
      <c r="G45" s="24">
        <f t="shared" si="22"/>
        <v>406.90326000000005</v>
      </c>
      <c r="H45" s="24">
        <f t="shared" si="23"/>
        <v>1220.7097800000001</v>
      </c>
      <c r="I45" s="15"/>
      <c r="J45" s="15">
        <v>3000133994757.1001</v>
      </c>
      <c r="K45" s="15"/>
      <c r="L45" s="15"/>
      <c r="M45" s="15"/>
      <c r="N45" s="15"/>
      <c r="U45" s="15">
        <v>3000133992062.1001</v>
      </c>
      <c r="V45" s="15" t="s">
        <v>24</v>
      </c>
      <c r="W45" s="24">
        <v>1099</v>
      </c>
      <c r="X45" s="15">
        <v>36</v>
      </c>
      <c r="Y45" s="15">
        <v>2.75E-2</v>
      </c>
      <c r="Z45" s="24">
        <f t="shared" si="24"/>
        <v>30.2225</v>
      </c>
      <c r="AA45" s="24">
        <f t="shared" si="25"/>
        <v>1088.01</v>
      </c>
      <c r="AB45" s="15"/>
      <c r="AC45" s="15"/>
      <c r="AD45" s="15"/>
      <c r="AE45" s="15"/>
    </row>
    <row r="46" spans="1:31" x14ac:dyDescent="0.25">
      <c r="B46" s="15">
        <v>3000134002416.1001</v>
      </c>
      <c r="C46" s="15" t="s">
        <v>27</v>
      </c>
      <c r="D46" s="24">
        <v>1159</v>
      </c>
      <c r="E46" s="15">
        <v>36</v>
      </c>
      <c r="F46" s="15">
        <v>0.30055999999999999</v>
      </c>
      <c r="G46" s="24">
        <f t="shared" si="22"/>
        <v>348.34904</v>
      </c>
      <c r="H46" s="24">
        <f t="shared" si="23"/>
        <v>1045.0471199999999</v>
      </c>
      <c r="I46" s="15"/>
      <c r="J46" s="15">
        <v>3000134002416.1001</v>
      </c>
      <c r="K46" s="15"/>
      <c r="L46" s="15"/>
      <c r="M46" s="15"/>
      <c r="N46" s="15"/>
      <c r="U46" s="15">
        <v>3000118249527.2998</v>
      </c>
      <c r="V46" s="15" t="s">
        <v>25</v>
      </c>
      <c r="W46" s="24">
        <v>1251</v>
      </c>
      <c r="X46" s="15">
        <v>36</v>
      </c>
      <c r="Y46" s="15">
        <v>2.75E-2</v>
      </c>
      <c r="Z46" s="24">
        <f t="shared" si="24"/>
        <v>34.402500000000003</v>
      </c>
      <c r="AA46" s="24">
        <f t="shared" si="25"/>
        <v>1238.4900000000002</v>
      </c>
      <c r="AB46" s="15"/>
      <c r="AC46" s="15"/>
      <c r="AD46" s="15"/>
      <c r="AE46" s="15"/>
    </row>
    <row r="47" spans="1:31" x14ac:dyDescent="0.25">
      <c r="B47" s="15">
        <v>3000134003123.1001</v>
      </c>
      <c r="C47" s="15" t="s">
        <v>28</v>
      </c>
      <c r="D47" s="24">
        <v>1370</v>
      </c>
      <c r="E47" s="15">
        <v>36</v>
      </c>
      <c r="F47" s="15">
        <v>0.30055999999999999</v>
      </c>
      <c r="G47" s="24">
        <f t="shared" si="22"/>
        <v>411.7672</v>
      </c>
      <c r="H47" s="24">
        <f t="shared" si="23"/>
        <v>1235.3016</v>
      </c>
      <c r="I47" s="15"/>
      <c r="J47" s="15">
        <v>3000134003123.1001</v>
      </c>
      <c r="K47" s="15"/>
      <c r="L47" s="15"/>
      <c r="M47" s="15"/>
      <c r="N47" s="15"/>
      <c r="U47" s="15">
        <v>3000118249700.3999</v>
      </c>
      <c r="V47" s="15" t="s">
        <v>26</v>
      </c>
      <c r="W47" s="24">
        <v>1286</v>
      </c>
      <c r="X47" s="15">
        <v>36</v>
      </c>
      <c r="Y47" s="15">
        <v>2.75E-2</v>
      </c>
      <c r="Z47" s="24">
        <f t="shared" si="24"/>
        <v>35.365000000000002</v>
      </c>
      <c r="AA47" s="24">
        <f t="shared" si="25"/>
        <v>1273.1400000000001</v>
      </c>
      <c r="AB47" s="15"/>
      <c r="AC47" s="15"/>
      <c r="AD47" s="15"/>
      <c r="AE47" s="15"/>
    </row>
    <row r="48" spans="1:31" x14ac:dyDescent="0.25">
      <c r="B48" s="15">
        <v>3000134003661.1001</v>
      </c>
      <c r="C48" s="15" t="s">
        <v>29</v>
      </c>
      <c r="D48" s="24">
        <v>1579</v>
      </c>
      <c r="E48" s="15">
        <v>36</v>
      </c>
      <c r="F48" s="15">
        <v>0.31208999999999998</v>
      </c>
      <c r="G48" s="24">
        <f t="shared" si="22"/>
        <v>492.79010999999997</v>
      </c>
      <c r="H48" s="24">
        <f t="shared" si="23"/>
        <v>1478.37033</v>
      </c>
      <c r="I48" s="15"/>
      <c r="J48" s="15">
        <v>3000134003661.1001</v>
      </c>
      <c r="K48" s="15"/>
      <c r="L48" s="15"/>
      <c r="M48" s="15"/>
      <c r="N48" s="15"/>
      <c r="U48" s="15">
        <v>3000134002416.1001</v>
      </c>
      <c r="V48" s="15" t="s">
        <v>27</v>
      </c>
      <c r="W48" s="24">
        <v>1159</v>
      </c>
      <c r="X48" s="15">
        <v>36</v>
      </c>
      <c r="Y48" s="15">
        <v>2.6120000000000001E-2</v>
      </c>
      <c r="Z48" s="24">
        <f t="shared" si="24"/>
        <v>30.27308</v>
      </c>
      <c r="AA48" s="24">
        <f t="shared" si="25"/>
        <v>1089.83088</v>
      </c>
      <c r="AB48" s="15"/>
      <c r="AC48" s="15"/>
      <c r="AD48" s="15"/>
      <c r="AE48" s="15"/>
    </row>
    <row r="49" spans="2:31" x14ac:dyDescent="0.25">
      <c r="B49" s="15">
        <v>3000134003889.1001</v>
      </c>
      <c r="C49" s="15" t="s">
        <v>30</v>
      </c>
      <c r="D49" s="24">
        <v>1259</v>
      </c>
      <c r="E49" s="15">
        <v>36</v>
      </c>
      <c r="F49" s="15">
        <v>0.30055999999999999</v>
      </c>
      <c r="G49" s="24">
        <f t="shared" si="22"/>
        <v>378.40503999999999</v>
      </c>
      <c r="H49" s="24">
        <f t="shared" si="23"/>
        <v>1135.2151199999998</v>
      </c>
      <c r="I49" s="15"/>
      <c r="J49" s="15">
        <v>3000134003889.1001</v>
      </c>
      <c r="K49" s="15"/>
      <c r="L49" s="15"/>
      <c r="M49" s="15"/>
      <c r="N49" s="15"/>
      <c r="U49" s="15">
        <v>3000134003123.1001</v>
      </c>
      <c r="V49" s="15" t="s">
        <v>28</v>
      </c>
      <c r="W49" s="24">
        <v>1370</v>
      </c>
      <c r="X49" s="15">
        <v>36</v>
      </c>
      <c r="Y49" s="15">
        <v>2.6120000000000001E-2</v>
      </c>
      <c r="Z49" s="24">
        <f t="shared" si="24"/>
        <v>35.784399999999998</v>
      </c>
      <c r="AA49" s="24">
        <f t="shared" si="25"/>
        <v>1288.2384</v>
      </c>
      <c r="AB49" s="15"/>
      <c r="AC49" s="15"/>
      <c r="AD49" s="15"/>
      <c r="AE49" s="15"/>
    </row>
    <row r="50" spans="2:31" x14ac:dyDescent="0.25">
      <c r="B50" s="15">
        <v>3000134004233.1001</v>
      </c>
      <c r="C50" s="15" t="s">
        <v>31</v>
      </c>
      <c r="D50" s="24">
        <v>1404</v>
      </c>
      <c r="E50" s="15">
        <v>36</v>
      </c>
      <c r="F50" s="15">
        <v>0.30055999999999999</v>
      </c>
      <c r="G50" s="24">
        <f t="shared" si="22"/>
        <v>421.98624000000001</v>
      </c>
      <c r="H50" s="24">
        <f t="shared" si="23"/>
        <v>1265.9587200000001</v>
      </c>
      <c r="I50" s="15"/>
      <c r="J50" s="15">
        <v>3000134004233.1001</v>
      </c>
      <c r="K50" s="15"/>
      <c r="L50" s="15"/>
      <c r="M50" s="15"/>
      <c r="N50" s="15"/>
      <c r="U50" s="15">
        <v>3000134003661.1001</v>
      </c>
      <c r="V50" s="15" t="s">
        <v>29</v>
      </c>
      <c r="W50" s="24">
        <v>1579</v>
      </c>
      <c r="X50" s="15">
        <v>36</v>
      </c>
      <c r="Y50" s="15">
        <v>2.7130000000000001E-2</v>
      </c>
      <c r="Z50" s="24">
        <f t="shared" si="24"/>
        <v>42.838270000000001</v>
      </c>
      <c r="AA50" s="24">
        <f t="shared" si="25"/>
        <v>1542.1777200000001</v>
      </c>
      <c r="AB50" s="15"/>
      <c r="AC50" s="15"/>
      <c r="AD50" s="15"/>
      <c r="AE50" s="15"/>
    </row>
    <row r="51" spans="2:31" x14ac:dyDescent="0.25">
      <c r="B51" s="15">
        <v>3000134004444.1001</v>
      </c>
      <c r="C51" s="15" t="s">
        <v>32</v>
      </c>
      <c r="D51" s="24">
        <v>2930</v>
      </c>
      <c r="E51" s="15">
        <v>36</v>
      </c>
      <c r="F51" s="15">
        <v>0.31208999999999998</v>
      </c>
      <c r="G51" s="24">
        <f t="shared" si="22"/>
        <v>914.42369999999994</v>
      </c>
      <c r="H51" s="24">
        <f t="shared" si="23"/>
        <v>2743.2710999999999</v>
      </c>
      <c r="I51" s="15"/>
      <c r="J51" s="15">
        <v>3000134004444.1001</v>
      </c>
      <c r="K51" s="15"/>
      <c r="L51" s="15"/>
      <c r="M51" s="15"/>
      <c r="N51" s="15"/>
      <c r="U51" s="15">
        <v>3000134003889.1001</v>
      </c>
      <c r="V51" s="15" t="s">
        <v>30</v>
      </c>
      <c r="W51" s="24">
        <v>1259</v>
      </c>
      <c r="X51" s="15">
        <v>36</v>
      </c>
      <c r="Y51" s="15">
        <v>2.6120000000000001E-2</v>
      </c>
      <c r="Z51" s="24">
        <f t="shared" si="24"/>
        <v>32.885080000000002</v>
      </c>
      <c r="AA51" s="24">
        <f t="shared" si="25"/>
        <v>1183.8628800000001</v>
      </c>
      <c r="AB51" s="15"/>
      <c r="AC51" s="15"/>
      <c r="AD51" s="15"/>
      <c r="AE51" s="15"/>
    </row>
    <row r="52" spans="2:31" x14ac:dyDescent="0.25">
      <c r="B52" s="15">
        <v>3000134004718.1001</v>
      </c>
      <c r="C52" s="15" t="s">
        <v>33</v>
      </c>
      <c r="D52" s="24">
        <v>2076</v>
      </c>
      <c r="E52" s="15">
        <v>36</v>
      </c>
      <c r="F52" s="15">
        <v>0.31208999999999998</v>
      </c>
      <c r="G52" s="24">
        <f t="shared" si="22"/>
        <v>647.89883999999995</v>
      </c>
      <c r="H52" s="24">
        <f t="shared" si="23"/>
        <v>1943.69652</v>
      </c>
      <c r="I52" s="15"/>
      <c r="J52" s="15">
        <v>3000134004718.1001</v>
      </c>
      <c r="K52" s="15"/>
      <c r="L52" s="15"/>
      <c r="M52" s="15"/>
      <c r="N52" s="15"/>
      <c r="U52" s="15">
        <v>3000134004233.1001</v>
      </c>
      <c r="V52" s="15" t="s">
        <v>31</v>
      </c>
      <c r="W52" s="24">
        <v>1404</v>
      </c>
      <c r="X52" s="15">
        <v>36</v>
      </c>
      <c r="Y52" s="15">
        <v>2.6120000000000001E-2</v>
      </c>
      <c r="Z52" s="24">
        <f t="shared" si="24"/>
        <v>36.67248</v>
      </c>
      <c r="AA52" s="24">
        <f t="shared" si="25"/>
        <v>1320.20928</v>
      </c>
      <c r="AB52" s="15"/>
      <c r="AC52" s="15"/>
      <c r="AD52" s="15"/>
      <c r="AE52" s="15"/>
    </row>
    <row r="53" spans="2:31" x14ac:dyDescent="0.25">
      <c r="B53" s="15"/>
      <c r="C53" s="15"/>
      <c r="D53" s="15"/>
      <c r="E53" s="15"/>
      <c r="F53" s="15"/>
      <c r="G53" s="15"/>
      <c r="H53" s="15"/>
      <c r="I53" s="15"/>
      <c r="J53" s="15">
        <v>3000134004842.1001</v>
      </c>
      <c r="K53" s="15"/>
      <c r="L53" s="15"/>
      <c r="M53" s="15"/>
      <c r="N53" s="15"/>
      <c r="U53" s="15">
        <v>3000134004444.1001</v>
      </c>
      <c r="V53" s="15" t="s">
        <v>32</v>
      </c>
      <c r="W53" s="24">
        <v>2930</v>
      </c>
      <c r="X53" s="15">
        <v>36</v>
      </c>
      <c r="Y53" s="15">
        <v>2.7130000000000001E-2</v>
      </c>
      <c r="Z53" s="24">
        <f t="shared" si="24"/>
        <v>79.490900000000011</v>
      </c>
      <c r="AA53" s="24">
        <f t="shared" si="25"/>
        <v>2861.6724000000004</v>
      </c>
      <c r="AB53" s="15"/>
      <c r="AC53" s="15"/>
      <c r="AD53" s="15"/>
      <c r="AE53" s="15"/>
    </row>
    <row r="54" spans="2:31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U54" s="15">
        <v>3000134004718.1001</v>
      </c>
      <c r="V54" s="15" t="s">
        <v>33</v>
      </c>
      <c r="W54" s="24">
        <v>2076</v>
      </c>
      <c r="X54" s="15">
        <v>36</v>
      </c>
      <c r="Y54" s="15">
        <v>2.7130000000000001E-2</v>
      </c>
      <c r="Z54" s="24">
        <f t="shared" si="24"/>
        <v>56.32188</v>
      </c>
      <c r="AA54" s="24">
        <f t="shared" si="25"/>
        <v>2027.5876800000001</v>
      </c>
      <c r="AB54" s="15"/>
      <c r="AC54" s="15"/>
      <c r="AD54" s="15"/>
      <c r="AE54" s="15"/>
    </row>
    <row r="55" spans="2:31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T55" s="31"/>
      <c r="U55" s="35"/>
      <c r="V55" s="35"/>
      <c r="W55" s="36"/>
      <c r="X55" s="37"/>
      <c r="Y55" s="38"/>
      <c r="Z55" s="39"/>
      <c r="AA55" s="39"/>
      <c r="AB55" s="40"/>
      <c r="AC55" s="41"/>
      <c r="AD55" s="40"/>
      <c r="AE55" s="40"/>
    </row>
    <row r="56" spans="2:31" x14ac:dyDescent="0.25">
      <c r="B56" s="33" t="s">
        <v>46</v>
      </c>
      <c r="C56" s="33" t="s">
        <v>6</v>
      </c>
      <c r="D56" s="33" t="s">
        <v>7</v>
      </c>
      <c r="E56" s="33" t="s">
        <v>8</v>
      </c>
      <c r="F56" s="33" t="s">
        <v>13</v>
      </c>
      <c r="G56" s="33" t="s">
        <v>18</v>
      </c>
      <c r="H56" s="33" t="s">
        <v>19</v>
      </c>
      <c r="I56" s="33"/>
      <c r="J56" s="33" t="s">
        <v>46</v>
      </c>
      <c r="K56" s="34"/>
      <c r="L56" s="34"/>
      <c r="M56" s="34"/>
      <c r="N56" s="15"/>
      <c r="T56" s="15" t="s">
        <v>40</v>
      </c>
    </row>
    <row r="57" spans="2:31" x14ac:dyDescent="0.25">
      <c r="B57" s="15">
        <v>3000134004962.1001</v>
      </c>
      <c r="C57" s="15" t="s">
        <v>22</v>
      </c>
      <c r="D57" s="24">
        <v>759</v>
      </c>
      <c r="E57" s="15">
        <v>48</v>
      </c>
      <c r="F57" s="15">
        <v>0.24695</v>
      </c>
      <c r="G57" s="24">
        <f>SUM(D57*F57)</f>
        <v>187.43504999999999</v>
      </c>
      <c r="H57" s="24">
        <f>SUM(G57*4)</f>
        <v>749.74019999999996</v>
      </c>
      <c r="I57" s="15"/>
      <c r="J57" s="15">
        <v>3000134004962.1001</v>
      </c>
      <c r="K57" s="15"/>
      <c r="L57" s="15"/>
      <c r="M57" s="15"/>
      <c r="N57" s="15"/>
      <c r="T57" s="15" t="s">
        <v>47</v>
      </c>
    </row>
    <row r="58" spans="2:31" x14ac:dyDescent="0.25">
      <c r="B58" s="15">
        <v>3000134005178.1001</v>
      </c>
      <c r="C58" s="15" t="s">
        <v>23</v>
      </c>
      <c r="D58" s="24">
        <v>785</v>
      </c>
      <c r="E58" s="15">
        <v>48</v>
      </c>
      <c r="F58" s="15">
        <v>0.24695</v>
      </c>
      <c r="G58" s="24">
        <f t="shared" ref="G58:G68" si="26">SUM(D58*F58)</f>
        <v>193.85575</v>
      </c>
      <c r="H58" s="24">
        <f t="shared" ref="H58:H68" si="27">SUM(G58*4)</f>
        <v>775.423</v>
      </c>
      <c r="I58" s="15"/>
      <c r="J58" s="15">
        <v>3000134005178.1001</v>
      </c>
      <c r="K58" s="15"/>
      <c r="L58" s="15"/>
      <c r="M58" s="15"/>
      <c r="N58" s="15"/>
      <c r="T58" s="4" t="s">
        <v>43</v>
      </c>
    </row>
    <row r="59" spans="2:31" x14ac:dyDescent="0.25">
      <c r="B59" s="15">
        <v>3000134005525.1001</v>
      </c>
      <c r="C59" s="15" t="s">
        <v>24</v>
      </c>
      <c r="D59" s="24">
        <v>1118</v>
      </c>
      <c r="E59" s="15">
        <v>48</v>
      </c>
      <c r="F59" s="15">
        <v>0.26282</v>
      </c>
      <c r="G59" s="24">
        <f t="shared" si="26"/>
        <v>293.83276000000001</v>
      </c>
      <c r="H59" s="24">
        <f t="shared" si="27"/>
        <v>1175.33104</v>
      </c>
      <c r="I59" s="15"/>
      <c r="J59" s="15">
        <v>3000134005525.1001</v>
      </c>
      <c r="K59" s="15"/>
      <c r="L59" s="15"/>
      <c r="M59" s="15"/>
      <c r="N59" s="15"/>
      <c r="T59" s="15" t="s">
        <v>3</v>
      </c>
    </row>
    <row r="60" spans="2:31" x14ac:dyDescent="0.25">
      <c r="B60" s="15">
        <v>3000134005708.1001</v>
      </c>
      <c r="C60" s="15" t="s">
        <v>25</v>
      </c>
      <c r="D60" s="24">
        <v>1260</v>
      </c>
      <c r="E60" s="15">
        <v>48</v>
      </c>
      <c r="F60" s="15">
        <v>0.26282</v>
      </c>
      <c r="G60" s="24">
        <f t="shared" si="26"/>
        <v>331.15319999999997</v>
      </c>
      <c r="H60" s="24">
        <f t="shared" si="27"/>
        <v>1324.6127999999999</v>
      </c>
      <c r="I60" s="15"/>
      <c r="J60" s="15">
        <v>3000134005708.1001</v>
      </c>
      <c r="K60" s="15"/>
      <c r="L60" s="15"/>
      <c r="M60" s="15"/>
      <c r="N60" s="15"/>
    </row>
    <row r="61" spans="2:31" x14ac:dyDescent="0.25">
      <c r="B61" s="15">
        <v>3000118249878.2998</v>
      </c>
      <c r="C61" s="15" t="s">
        <v>26</v>
      </c>
      <c r="D61" s="24">
        <v>1277</v>
      </c>
      <c r="E61" s="15">
        <v>48</v>
      </c>
      <c r="F61" s="15">
        <v>0.26282</v>
      </c>
      <c r="G61" s="24">
        <f t="shared" si="26"/>
        <v>335.62114000000003</v>
      </c>
      <c r="H61" s="24">
        <f t="shared" si="27"/>
        <v>1342.4845600000001</v>
      </c>
      <c r="I61" s="15"/>
      <c r="J61" s="15">
        <v>3000134005825.1001</v>
      </c>
      <c r="K61" s="15"/>
      <c r="L61" s="15"/>
      <c r="M61" s="15"/>
      <c r="N61" s="15"/>
      <c r="U61" s="33" t="s">
        <v>44</v>
      </c>
      <c r="V61" s="33" t="s">
        <v>6</v>
      </c>
      <c r="W61" s="33" t="s">
        <v>7</v>
      </c>
      <c r="X61" s="33" t="s">
        <v>8</v>
      </c>
      <c r="Y61" s="33" t="s">
        <v>48</v>
      </c>
      <c r="Z61" s="33" t="s">
        <v>49</v>
      </c>
      <c r="AA61" s="33" t="s">
        <v>19</v>
      </c>
      <c r="AB61" s="15"/>
      <c r="AC61" s="15"/>
    </row>
    <row r="62" spans="2:31" x14ac:dyDescent="0.25">
      <c r="B62" s="15">
        <v>3000134006262.1001</v>
      </c>
      <c r="C62" s="15" t="s">
        <v>27</v>
      </c>
      <c r="D62" s="24">
        <v>1189</v>
      </c>
      <c r="E62" s="15">
        <v>48</v>
      </c>
      <c r="F62" s="15">
        <v>0.24906</v>
      </c>
      <c r="G62" s="24">
        <f t="shared" si="26"/>
        <v>296.13234</v>
      </c>
      <c r="H62" s="24">
        <f t="shared" si="27"/>
        <v>1184.52936</v>
      </c>
      <c r="I62" s="15"/>
      <c r="J62" s="15">
        <v>3000134006262.1001</v>
      </c>
      <c r="K62" s="15"/>
      <c r="L62" s="15"/>
      <c r="M62" s="15"/>
      <c r="N62" s="15"/>
      <c r="U62" s="15">
        <v>3000133990168.1001</v>
      </c>
      <c r="V62" s="15" t="s">
        <v>22</v>
      </c>
      <c r="W62" s="24">
        <v>750</v>
      </c>
      <c r="X62" s="15">
        <v>36</v>
      </c>
      <c r="Y62" s="15">
        <v>7.7030000000000001E-2</v>
      </c>
      <c r="Z62" s="24">
        <f>SUM(W62*Y62)</f>
        <v>57.772500000000001</v>
      </c>
      <c r="AA62" s="24">
        <f>SUM(Z62*12)</f>
        <v>693.27</v>
      </c>
      <c r="AB62" s="15"/>
      <c r="AC62" s="15"/>
    </row>
    <row r="63" spans="2:31" x14ac:dyDescent="0.25">
      <c r="B63" s="15">
        <v>3000134006393</v>
      </c>
      <c r="C63" s="15" t="s">
        <v>28</v>
      </c>
      <c r="D63" s="24">
        <v>1400</v>
      </c>
      <c r="E63" s="15">
        <v>48</v>
      </c>
      <c r="F63" s="15">
        <v>0.24906</v>
      </c>
      <c r="G63" s="24">
        <f t="shared" si="26"/>
        <v>348.68400000000003</v>
      </c>
      <c r="H63" s="24">
        <f t="shared" si="27"/>
        <v>1394.7360000000001</v>
      </c>
      <c r="I63" s="15"/>
      <c r="J63" s="15">
        <v>3000134006393</v>
      </c>
      <c r="K63" s="15"/>
      <c r="L63" s="15"/>
      <c r="M63" s="15"/>
      <c r="N63" s="15"/>
      <c r="U63" s="15">
        <v>3000133991043.1001</v>
      </c>
      <c r="V63" s="15" t="s">
        <v>23</v>
      </c>
      <c r="W63" s="24">
        <v>776</v>
      </c>
      <c r="X63" s="15">
        <v>36</v>
      </c>
      <c r="Y63" s="15">
        <v>7.7030000000000001E-2</v>
      </c>
      <c r="Z63" s="24">
        <f t="shared" ref="Z63:Z73" si="28">SUM(W63*Y63)</f>
        <v>59.775280000000002</v>
      </c>
      <c r="AA63" s="24">
        <f t="shared" ref="AA63:AA73" si="29">SUM(Z63*12)</f>
        <v>717.30336</v>
      </c>
      <c r="AB63" s="15"/>
      <c r="AC63" s="15"/>
    </row>
    <row r="64" spans="2:31" x14ac:dyDescent="0.25">
      <c r="B64" s="15">
        <v>3000134006632.1001</v>
      </c>
      <c r="C64" s="15" t="s">
        <v>29</v>
      </c>
      <c r="D64" s="24">
        <v>1624</v>
      </c>
      <c r="E64" s="15">
        <v>48</v>
      </c>
      <c r="F64" s="15">
        <v>0.25491000000000003</v>
      </c>
      <c r="G64" s="24">
        <f t="shared" si="26"/>
        <v>413.97384000000005</v>
      </c>
      <c r="H64" s="24">
        <f t="shared" si="27"/>
        <v>1655.8953600000002</v>
      </c>
      <c r="I64" s="15"/>
      <c r="J64" s="15">
        <v>3000134006632.1001</v>
      </c>
      <c r="K64" s="15"/>
      <c r="L64" s="15"/>
      <c r="M64" s="15"/>
      <c r="N64" s="15"/>
      <c r="U64" s="15">
        <v>3000133992062.1001</v>
      </c>
      <c r="V64" s="15" t="s">
        <v>24</v>
      </c>
      <c r="W64" s="24">
        <v>1099</v>
      </c>
      <c r="X64" s="15">
        <v>36</v>
      </c>
      <c r="Y64" s="15">
        <v>8.1879999999999994E-2</v>
      </c>
      <c r="Z64" s="24">
        <f t="shared" si="28"/>
        <v>89.98612</v>
      </c>
      <c r="AA64" s="24">
        <f t="shared" si="29"/>
        <v>1079.8334399999999</v>
      </c>
      <c r="AB64" s="15"/>
      <c r="AC64" s="15"/>
    </row>
    <row r="65" spans="1:29" x14ac:dyDescent="0.25">
      <c r="B65" s="15">
        <v>3000134006935.1001</v>
      </c>
      <c r="C65" s="15" t="s">
        <v>30</v>
      </c>
      <c r="D65" s="24">
        <v>1291</v>
      </c>
      <c r="E65" s="15">
        <v>48</v>
      </c>
      <c r="F65" s="15">
        <v>0.24906</v>
      </c>
      <c r="G65" s="24">
        <f t="shared" si="26"/>
        <v>321.53645999999998</v>
      </c>
      <c r="H65" s="24">
        <f t="shared" si="27"/>
        <v>1286.1458399999999</v>
      </c>
      <c r="I65" s="15"/>
      <c r="J65" s="15">
        <v>3000134006935.1001</v>
      </c>
      <c r="K65" s="15"/>
      <c r="L65" s="15"/>
      <c r="M65" s="15"/>
      <c r="N65" s="15"/>
      <c r="U65" s="15">
        <v>3000133993853.1001</v>
      </c>
      <c r="V65" s="15" t="s">
        <v>25</v>
      </c>
      <c r="W65" s="24">
        <v>1251</v>
      </c>
      <c r="X65" s="15">
        <v>36</v>
      </c>
      <c r="Y65" s="15">
        <v>8.1879999999999994E-2</v>
      </c>
      <c r="Z65" s="24">
        <f t="shared" si="28"/>
        <v>102.43187999999999</v>
      </c>
      <c r="AA65" s="24">
        <f t="shared" si="29"/>
        <v>1229.18256</v>
      </c>
      <c r="AB65" s="15"/>
      <c r="AC65" s="15"/>
    </row>
    <row r="66" spans="1:29" x14ac:dyDescent="0.25">
      <c r="B66" s="15">
        <v>3000134007122.1001</v>
      </c>
      <c r="C66" s="15" t="s">
        <v>31</v>
      </c>
      <c r="D66" s="24">
        <v>1436</v>
      </c>
      <c r="E66" s="15">
        <v>48</v>
      </c>
      <c r="F66" s="15">
        <v>0.24906</v>
      </c>
      <c r="G66" s="24">
        <f t="shared" si="26"/>
        <v>357.65016000000003</v>
      </c>
      <c r="H66" s="24">
        <f t="shared" si="27"/>
        <v>1430.6006400000001</v>
      </c>
      <c r="I66" s="15"/>
      <c r="J66" s="15">
        <v>3000134007122.1001</v>
      </c>
      <c r="K66" s="15"/>
      <c r="L66" s="15"/>
      <c r="M66" s="15"/>
      <c r="N66" s="15"/>
      <c r="U66" s="15">
        <v>3000133994757.1001</v>
      </c>
      <c r="V66" s="15" t="s">
        <v>26</v>
      </c>
      <c r="W66" s="24">
        <v>1286</v>
      </c>
      <c r="X66" s="15">
        <v>36</v>
      </c>
      <c r="Y66" s="15">
        <v>8.1879999999999994E-2</v>
      </c>
      <c r="Z66" s="24">
        <f t="shared" si="28"/>
        <v>105.29768</v>
      </c>
      <c r="AA66" s="24">
        <f t="shared" si="29"/>
        <v>1263.5721599999999</v>
      </c>
      <c r="AB66" s="15"/>
      <c r="AC66" s="15"/>
    </row>
    <row r="67" spans="1:29" x14ac:dyDescent="0.25">
      <c r="B67" s="15">
        <v>3000134007277.1001</v>
      </c>
      <c r="C67" s="15" t="s">
        <v>32</v>
      </c>
      <c r="D67" s="24">
        <v>2960</v>
      </c>
      <c r="E67" s="15">
        <v>48</v>
      </c>
      <c r="F67" s="15">
        <v>0.25541000000000003</v>
      </c>
      <c r="G67" s="24">
        <f t="shared" si="26"/>
        <v>756.01360000000011</v>
      </c>
      <c r="H67" s="24">
        <f t="shared" si="27"/>
        <v>3024.0544000000004</v>
      </c>
      <c r="I67" s="15"/>
      <c r="J67" s="15">
        <v>3000134007277.1001</v>
      </c>
      <c r="K67" s="15"/>
      <c r="L67" s="15"/>
      <c r="M67" s="15"/>
      <c r="N67" s="15"/>
      <c r="U67" s="15">
        <v>3000134002416.1001</v>
      </c>
      <c r="V67" s="15" t="s">
        <v>27</v>
      </c>
      <c r="W67" s="24">
        <v>1159</v>
      </c>
      <c r="X67" s="15">
        <v>36</v>
      </c>
      <c r="Y67" s="15">
        <v>7.7770000000000006E-2</v>
      </c>
      <c r="Z67" s="24">
        <f t="shared" si="28"/>
        <v>90.135430000000014</v>
      </c>
      <c r="AA67" s="24">
        <f t="shared" si="29"/>
        <v>1081.6251600000001</v>
      </c>
      <c r="AB67" s="15"/>
      <c r="AC67" s="15"/>
    </row>
    <row r="68" spans="1:29" x14ac:dyDescent="0.25">
      <c r="B68" s="15">
        <v>3000134007568.1001</v>
      </c>
      <c r="C68" s="15" t="s">
        <v>33</v>
      </c>
      <c r="D68" s="24">
        <v>2106</v>
      </c>
      <c r="E68" s="15">
        <v>48</v>
      </c>
      <c r="F68" s="15">
        <v>0.25541000000000003</v>
      </c>
      <c r="G68" s="24">
        <f t="shared" si="26"/>
        <v>537.89346</v>
      </c>
      <c r="H68" s="24">
        <f t="shared" si="27"/>
        <v>2151.57384</v>
      </c>
      <c r="I68" s="15"/>
      <c r="J68" s="15">
        <v>3000134007568.1001</v>
      </c>
      <c r="K68" s="15"/>
      <c r="L68" s="15"/>
      <c r="M68" s="15"/>
      <c r="N68" s="15"/>
      <c r="U68" s="15">
        <v>3000134003123.1001</v>
      </c>
      <c r="V68" s="15" t="s">
        <v>28</v>
      </c>
      <c r="W68" s="24">
        <v>1370</v>
      </c>
      <c r="X68" s="15">
        <v>36</v>
      </c>
      <c r="Y68" s="15">
        <v>7.7770000000000006E-2</v>
      </c>
      <c r="Z68" s="24">
        <f t="shared" si="28"/>
        <v>106.54490000000001</v>
      </c>
      <c r="AA68" s="24">
        <f t="shared" si="29"/>
        <v>1278.5388000000003</v>
      </c>
      <c r="AB68" s="15"/>
      <c r="AC68" s="15"/>
    </row>
    <row r="69" spans="1:29" x14ac:dyDescent="0.25">
      <c r="A69" s="31"/>
      <c r="B69" s="36"/>
      <c r="C69" s="42"/>
      <c r="D69" s="42"/>
      <c r="E69" s="42"/>
      <c r="F69" s="42"/>
      <c r="G69" s="42"/>
      <c r="H69" s="42"/>
      <c r="I69" s="42"/>
      <c r="J69" s="42"/>
      <c r="K69" s="15"/>
      <c r="L69" s="15"/>
      <c r="M69" s="15"/>
      <c r="N69" s="15"/>
      <c r="U69" s="15">
        <v>3000134003661.1001</v>
      </c>
      <c r="V69" s="15" t="s">
        <v>29</v>
      </c>
      <c r="W69" s="24">
        <v>1579</v>
      </c>
      <c r="X69" s="15">
        <v>36</v>
      </c>
      <c r="Y69" s="15">
        <v>8.0759999999999998E-2</v>
      </c>
      <c r="Z69" s="24">
        <f t="shared" si="28"/>
        <v>127.52003999999999</v>
      </c>
      <c r="AA69" s="24">
        <f t="shared" si="29"/>
        <v>1530.2404799999999</v>
      </c>
      <c r="AB69" s="15"/>
      <c r="AC69" s="15"/>
    </row>
    <row r="70" spans="1:29" x14ac:dyDescent="0.25">
      <c r="U70" s="15">
        <v>3000134003889.1001</v>
      </c>
      <c r="V70" s="15" t="s">
        <v>30</v>
      </c>
      <c r="W70" s="24">
        <v>1259</v>
      </c>
      <c r="X70" s="15">
        <v>36</v>
      </c>
      <c r="Y70" s="15">
        <v>7.7770000000000006E-2</v>
      </c>
      <c r="Z70" s="24">
        <f t="shared" si="28"/>
        <v>97.912430000000001</v>
      </c>
      <c r="AA70" s="24">
        <f t="shared" si="29"/>
        <v>1174.9491600000001</v>
      </c>
      <c r="AB70" s="15"/>
      <c r="AC70" s="15"/>
    </row>
    <row r="71" spans="1:29" x14ac:dyDescent="0.25">
      <c r="A71" s="43" t="s">
        <v>40</v>
      </c>
      <c r="U71" s="15">
        <v>3000134004233.1001</v>
      </c>
      <c r="V71" s="15" t="s">
        <v>31</v>
      </c>
      <c r="W71" s="24">
        <v>1404</v>
      </c>
      <c r="X71" s="15">
        <v>36</v>
      </c>
      <c r="Y71" s="15">
        <v>7.7770000000000006E-2</v>
      </c>
      <c r="Z71" s="24">
        <f t="shared" si="28"/>
        <v>109.18908</v>
      </c>
      <c r="AA71" s="24">
        <f t="shared" si="29"/>
        <v>1310.2689600000001</v>
      </c>
      <c r="AB71" s="15"/>
      <c r="AC71" s="15"/>
    </row>
    <row r="72" spans="1:29" x14ac:dyDescent="0.25">
      <c r="A72" s="43" t="s">
        <v>1</v>
      </c>
      <c r="U72" s="15">
        <v>3000134004444.1001</v>
      </c>
      <c r="V72" s="15" t="s">
        <v>32</v>
      </c>
      <c r="W72" s="24">
        <v>2930</v>
      </c>
      <c r="X72" s="15">
        <v>36</v>
      </c>
      <c r="Y72" s="15">
        <v>8.0759999999999998E-2</v>
      </c>
      <c r="Z72" s="24">
        <f t="shared" si="28"/>
        <v>236.6268</v>
      </c>
      <c r="AA72" s="24">
        <f t="shared" si="29"/>
        <v>2839.5216</v>
      </c>
      <c r="AB72" s="15"/>
      <c r="AC72" s="15"/>
    </row>
    <row r="73" spans="1:29" x14ac:dyDescent="0.25">
      <c r="A73" s="44" t="s">
        <v>50</v>
      </c>
      <c r="U73" s="15">
        <v>3000134004718.1001</v>
      </c>
      <c r="V73" s="15" t="s">
        <v>33</v>
      </c>
      <c r="W73" s="24">
        <v>2076</v>
      </c>
      <c r="X73" s="15">
        <v>36</v>
      </c>
      <c r="Y73" s="15">
        <v>8.0759999999999998E-2</v>
      </c>
      <c r="Z73" s="24">
        <f t="shared" si="28"/>
        <v>167.65776</v>
      </c>
      <c r="AA73" s="24">
        <f t="shared" si="29"/>
        <v>2011.89312</v>
      </c>
      <c r="AB73" s="15"/>
      <c r="AC73" s="15"/>
    </row>
    <row r="74" spans="1:29" x14ac:dyDescent="0.25">
      <c r="A74" s="45" t="s">
        <v>3</v>
      </c>
      <c r="B74" s="34" t="s">
        <v>44</v>
      </c>
      <c r="C74" s="34" t="s">
        <v>6</v>
      </c>
      <c r="D74" s="34" t="s">
        <v>7</v>
      </c>
      <c r="E74" s="34" t="s">
        <v>8</v>
      </c>
      <c r="F74" s="34" t="s">
        <v>13</v>
      </c>
      <c r="G74" s="34" t="s">
        <v>18</v>
      </c>
      <c r="H74" s="34" t="s">
        <v>19</v>
      </c>
      <c r="I74" s="34" t="s">
        <v>51</v>
      </c>
      <c r="U74" s="15">
        <v>3000134301011.1001</v>
      </c>
      <c r="V74" s="15" t="s">
        <v>34</v>
      </c>
      <c r="W74" s="24">
        <v>2660</v>
      </c>
      <c r="X74" s="15">
        <v>36</v>
      </c>
      <c r="Y74" s="15">
        <v>8.0759999999999998E-2</v>
      </c>
      <c r="Z74" s="24">
        <f>SUM(W74*Y74)</f>
        <v>214.82159999999999</v>
      </c>
      <c r="AA74" s="24">
        <f>SUM(Z74*12)</f>
        <v>2577.8591999999999</v>
      </c>
      <c r="AB74" s="15"/>
      <c r="AC74" s="15"/>
    </row>
    <row r="75" spans="1:29" x14ac:dyDescent="0.25">
      <c r="B75" s="15">
        <v>3000133990168.1001</v>
      </c>
      <c r="C75" s="15" t="s">
        <v>22</v>
      </c>
      <c r="D75" s="24">
        <v>750</v>
      </c>
      <c r="E75" s="15">
        <v>36</v>
      </c>
      <c r="F75" s="15">
        <v>0.29768</v>
      </c>
      <c r="G75" s="24">
        <f>SUM(D75*F75)</f>
        <v>223.26</v>
      </c>
      <c r="H75" s="15">
        <f>SUM(G75*3)</f>
        <v>669.78</v>
      </c>
      <c r="I75" s="15">
        <v>0</v>
      </c>
      <c r="T75" s="31"/>
      <c r="U75" s="42"/>
      <c r="V75" s="42"/>
      <c r="W75" s="42"/>
      <c r="X75" s="42"/>
      <c r="Y75" s="42"/>
      <c r="Z75" s="42"/>
      <c r="AA75" s="42"/>
      <c r="AB75" s="42"/>
      <c r="AC75" s="15"/>
    </row>
    <row r="76" spans="1:29" x14ac:dyDescent="0.25">
      <c r="B76" s="15">
        <v>3000133991043.1001</v>
      </c>
      <c r="C76" s="15" t="s">
        <v>23</v>
      </c>
      <c r="D76" s="24">
        <v>776</v>
      </c>
      <c r="E76" s="15">
        <v>36</v>
      </c>
      <c r="F76" s="15">
        <v>0.29768</v>
      </c>
      <c r="G76" s="24">
        <f t="shared" ref="G76:G88" si="30">SUM(D76*F76)</f>
        <v>230.99968000000001</v>
      </c>
      <c r="H76" s="15">
        <f t="shared" ref="H76:H88" si="31">SUM(G76*3)</f>
        <v>692.99904000000004</v>
      </c>
      <c r="I76" s="15">
        <v>0</v>
      </c>
    </row>
    <row r="77" spans="1:29" x14ac:dyDescent="0.25">
      <c r="A77" s="46"/>
      <c r="B77" s="15">
        <v>3000142289138.1001</v>
      </c>
      <c r="C77" s="15" t="s">
        <v>24</v>
      </c>
      <c r="D77" s="24">
        <v>1099</v>
      </c>
      <c r="E77" s="15">
        <v>36</v>
      </c>
      <c r="F77" s="15">
        <v>0.31641000000000002</v>
      </c>
      <c r="G77" s="24">
        <f t="shared" si="30"/>
        <v>347.73459000000003</v>
      </c>
      <c r="H77" s="15">
        <f t="shared" si="31"/>
        <v>1043.2037700000001</v>
      </c>
      <c r="I77" s="15">
        <v>0</v>
      </c>
      <c r="T77" s="15" t="s">
        <v>40</v>
      </c>
    </row>
    <row r="78" spans="1:29" x14ac:dyDescent="0.25">
      <c r="A78" s="46"/>
      <c r="B78" s="15">
        <v>3000118249527.2998</v>
      </c>
      <c r="C78" s="15" t="s">
        <v>25</v>
      </c>
      <c r="D78" s="24">
        <v>1251</v>
      </c>
      <c r="E78" s="15">
        <v>36</v>
      </c>
      <c r="F78" s="15">
        <v>0.31641000000000002</v>
      </c>
      <c r="G78" s="24">
        <f t="shared" si="30"/>
        <v>395.82891000000001</v>
      </c>
      <c r="H78" s="15">
        <f t="shared" si="31"/>
        <v>1187.4867300000001</v>
      </c>
      <c r="I78" s="15">
        <v>0</v>
      </c>
      <c r="T78" s="15" t="s">
        <v>52</v>
      </c>
    </row>
    <row r="79" spans="1:29" x14ac:dyDescent="0.25">
      <c r="A79" s="46"/>
      <c r="B79" s="15">
        <v>3000118249700.3999</v>
      </c>
      <c r="C79" s="15" t="s">
        <v>26</v>
      </c>
      <c r="D79" s="24">
        <v>1286</v>
      </c>
      <c r="E79" s="15">
        <v>36</v>
      </c>
      <c r="F79" s="15">
        <v>0.31641000000000002</v>
      </c>
      <c r="G79" s="24">
        <f t="shared" si="30"/>
        <v>406.90326000000005</v>
      </c>
      <c r="H79" s="15">
        <f t="shared" si="31"/>
        <v>1220.7097800000001</v>
      </c>
      <c r="I79" s="15">
        <v>0</v>
      </c>
      <c r="T79" s="4" t="s">
        <v>50</v>
      </c>
    </row>
    <row r="80" spans="1:29" x14ac:dyDescent="0.25">
      <c r="A80" s="47"/>
      <c r="B80" s="15">
        <v>3000134002416.1001</v>
      </c>
      <c r="C80" s="15" t="s">
        <v>27</v>
      </c>
      <c r="D80" s="24">
        <v>1159</v>
      </c>
      <c r="E80" s="15">
        <v>36</v>
      </c>
      <c r="F80" s="15">
        <v>0.30055999999999999</v>
      </c>
      <c r="G80" s="24">
        <f t="shared" si="30"/>
        <v>348.34904</v>
      </c>
      <c r="H80" s="15">
        <f t="shared" si="31"/>
        <v>1045.0471199999999</v>
      </c>
      <c r="I80" s="15">
        <v>0</v>
      </c>
      <c r="T80" s="15" t="s">
        <v>3</v>
      </c>
    </row>
    <row r="81" spans="2:28" x14ac:dyDescent="0.25">
      <c r="B81" s="15">
        <v>3000134003123.1001</v>
      </c>
      <c r="C81" s="15" t="s">
        <v>28</v>
      </c>
      <c r="D81" s="24">
        <v>1370</v>
      </c>
      <c r="E81" s="15">
        <v>36</v>
      </c>
      <c r="F81" s="15">
        <v>0.30055999999999999</v>
      </c>
      <c r="G81" s="24">
        <f t="shared" si="30"/>
        <v>411.7672</v>
      </c>
      <c r="H81" s="15">
        <f t="shared" si="31"/>
        <v>1235.3016</v>
      </c>
      <c r="I81" s="15">
        <v>0</v>
      </c>
    </row>
    <row r="82" spans="2:28" x14ac:dyDescent="0.25">
      <c r="B82" s="15">
        <v>3000134003661.1001</v>
      </c>
      <c r="C82" s="15" t="s">
        <v>29</v>
      </c>
      <c r="D82" s="24">
        <v>1579</v>
      </c>
      <c r="E82" s="15">
        <v>36</v>
      </c>
      <c r="F82" s="15">
        <v>0.31208999999999998</v>
      </c>
      <c r="G82" s="24">
        <f t="shared" si="30"/>
        <v>492.79010999999997</v>
      </c>
      <c r="H82" s="15">
        <f t="shared" si="31"/>
        <v>1478.37033</v>
      </c>
      <c r="I82" s="15">
        <v>0</v>
      </c>
      <c r="U82" s="34" t="s">
        <v>44</v>
      </c>
      <c r="V82" s="34" t="s">
        <v>6</v>
      </c>
      <c r="W82" s="34" t="s">
        <v>7</v>
      </c>
      <c r="X82" s="34" t="s">
        <v>8</v>
      </c>
      <c r="Y82" s="34" t="s">
        <v>45</v>
      </c>
      <c r="Z82" s="34" t="s">
        <v>10</v>
      </c>
      <c r="AA82" s="34" t="s">
        <v>19</v>
      </c>
      <c r="AB82" s="34" t="s">
        <v>51</v>
      </c>
    </row>
    <row r="83" spans="2:28" x14ac:dyDescent="0.25">
      <c r="B83" s="15">
        <v>3000134003889.1001</v>
      </c>
      <c r="C83" s="15" t="s">
        <v>30</v>
      </c>
      <c r="D83" s="24">
        <v>1259</v>
      </c>
      <c r="E83" s="15">
        <v>36</v>
      </c>
      <c r="F83" s="15">
        <v>0.30055999999999999</v>
      </c>
      <c r="G83" s="24">
        <f t="shared" si="30"/>
        <v>378.40503999999999</v>
      </c>
      <c r="H83" s="15">
        <f t="shared" si="31"/>
        <v>1135.2151199999998</v>
      </c>
      <c r="I83" s="15">
        <v>0</v>
      </c>
      <c r="U83" s="15">
        <v>3000133990168.1001</v>
      </c>
      <c r="V83" s="15" t="s">
        <v>22</v>
      </c>
      <c r="W83" s="24">
        <v>750</v>
      </c>
      <c r="X83" s="15">
        <v>36</v>
      </c>
      <c r="Y83" s="15">
        <v>2.5870000000000001E-2</v>
      </c>
      <c r="Z83" s="24">
        <f>SUM(W83*Y83)</f>
        <v>19.4025</v>
      </c>
      <c r="AA83" s="15">
        <f>SUM(Z83*36)</f>
        <v>698.49</v>
      </c>
      <c r="AB83" s="24">
        <f>SUM(AA83-M83)</f>
        <v>698.49</v>
      </c>
    </row>
    <row r="84" spans="2:28" x14ac:dyDescent="0.25">
      <c r="B84" s="15">
        <v>3000134004233.1001</v>
      </c>
      <c r="C84" s="15" t="s">
        <v>31</v>
      </c>
      <c r="D84" s="24">
        <v>1404</v>
      </c>
      <c r="E84" s="15">
        <v>36</v>
      </c>
      <c r="F84" s="15">
        <v>0.30055999999999999</v>
      </c>
      <c r="G84" s="24">
        <f t="shared" si="30"/>
        <v>421.98624000000001</v>
      </c>
      <c r="H84" s="15">
        <f t="shared" si="31"/>
        <v>1265.9587200000001</v>
      </c>
      <c r="I84" s="15">
        <v>0</v>
      </c>
      <c r="U84" s="15">
        <v>3000133991043.1001</v>
      </c>
      <c r="V84" s="15" t="s">
        <v>23</v>
      </c>
      <c r="W84" s="24">
        <v>776</v>
      </c>
      <c r="X84" s="15">
        <v>36</v>
      </c>
      <c r="Y84" s="15">
        <v>2.5870000000000001E-2</v>
      </c>
      <c r="Z84" s="24">
        <f t="shared" ref="Z84:Z95" si="32">SUM(W84*Y84)</f>
        <v>20.075120000000002</v>
      </c>
      <c r="AA84" s="15">
        <f t="shared" ref="AA84:AA95" si="33">SUM(Z84*36)</f>
        <v>722.70432000000005</v>
      </c>
      <c r="AB84" s="24">
        <f t="shared" ref="AB84:AB94" si="34">SUM(AA84-M84)</f>
        <v>722.70432000000005</v>
      </c>
    </row>
    <row r="85" spans="2:28" x14ac:dyDescent="0.25">
      <c r="B85" s="15">
        <v>3000134004444.1001</v>
      </c>
      <c r="C85" s="15" t="s">
        <v>32</v>
      </c>
      <c r="D85" s="24">
        <v>2930</v>
      </c>
      <c r="E85" s="15">
        <v>36</v>
      </c>
      <c r="F85" s="15">
        <v>0.31208999999999998</v>
      </c>
      <c r="G85" s="24">
        <f t="shared" si="30"/>
        <v>914.42369999999994</v>
      </c>
      <c r="H85" s="15">
        <f t="shared" si="31"/>
        <v>2743.2710999999999</v>
      </c>
      <c r="I85" s="15">
        <v>0</v>
      </c>
      <c r="U85" s="15">
        <v>3000142289138.1001</v>
      </c>
      <c r="V85" s="15" t="s">
        <v>24</v>
      </c>
      <c r="W85" s="24">
        <v>1099</v>
      </c>
      <c r="X85" s="15">
        <v>36</v>
      </c>
      <c r="Y85" s="15">
        <v>2.75E-2</v>
      </c>
      <c r="Z85" s="24">
        <f t="shared" si="32"/>
        <v>30.2225</v>
      </c>
      <c r="AA85" s="15">
        <f t="shared" si="33"/>
        <v>1088.01</v>
      </c>
      <c r="AB85" s="24">
        <f t="shared" si="34"/>
        <v>1088.01</v>
      </c>
    </row>
    <row r="86" spans="2:28" x14ac:dyDescent="0.25">
      <c r="B86" s="15">
        <v>3000134004718.1001</v>
      </c>
      <c r="C86" s="15" t="s">
        <v>33</v>
      </c>
      <c r="D86" s="24">
        <v>2076</v>
      </c>
      <c r="E86" s="15">
        <v>36</v>
      </c>
      <c r="F86" s="15">
        <v>0.31208999999999998</v>
      </c>
      <c r="G86" s="24">
        <f t="shared" si="30"/>
        <v>647.89883999999995</v>
      </c>
      <c r="H86" s="15">
        <f t="shared" si="31"/>
        <v>1943.69652</v>
      </c>
      <c r="I86" s="15">
        <v>0</v>
      </c>
      <c r="U86" s="15">
        <v>3000118249527.2998</v>
      </c>
      <c r="V86" s="15" t="s">
        <v>25</v>
      </c>
      <c r="W86" s="24">
        <v>1251</v>
      </c>
      <c r="X86" s="15">
        <v>36</v>
      </c>
      <c r="Y86" s="15">
        <v>2.75E-2</v>
      </c>
      <c r="Z86" s="24">
        <f t="shared" si="32"/>
        <v>34.402500000000003</v>
      </c>
      <c r="AA86" s="15">
        <f t="shared" si="33"/>
        <v>1238.4900000000002</v>
      </c>
      <c r="AB86" s="24">
        <f t="shared" si="34"/>
        <v>1238.4900000000002</v>
      </c>
    </row>
    <row r="87" spans="2:28" x14ac:dyDescent="0.25">
      <c r="B87" s="15">
        <v>3000141966500.1001</v>
      </c>
      <c r="C87" s="15" t="s">
        <v>53</v>
      </c>
      <c r="D87" s="24">
        <v>2399</v>
      </c>
      <c r="E87" s="15">
        <v>36</v>
      </c>
      <c r="F87" s="15">
        <v>0.31208999999999998</v>
      </c>
      <c r="G87" s="24">
        <f t="shared" si="30"/>
        <v>748.70390999999995</v>
      </c>
      <c r="H87" s="15">
        <f t="shared" si="31"/>
        <v>2246.1117299999996</v>
      </c>
      <c r="I87" s="15" t="s">
        <v>54</v>
      </c>
      <c r="U87" s="15">
        <v>3000118249700.3999</v>
      </c>
      <c r="V87" s="15" t="s">
        <v>26</v>
      </c>
      <c r="W87" s="24">
        <v>1286</v>
      </c>
      <c r="X87" s="15">
        <v>36</v>
      </c>
      <c r="Y87" s="15">
        <v>2.75E-2</v>
      </c>
      <c r="Z87" s="24">
        <f t="shared" si="32"/>
        <v>35.365000000000002</v>
      </c>
      <c r="AA87" s="15">
        <f t="shared" si="33"/>
        <v>1273.1400000000001</v>
      </c>
      <c r="AB87" s="24">
        <f t="shared" si="34"/>
        <v>1273.1400000000001</v>
      </c>
    </row>
    <row r="88" spans="2:28" x14ac:dyDescent="0.25">
      <c r="B88" s="15">
        <v>3000134301011.1001</v>
      </c>
      <c r="C88" s="15" t="s">
        <v>34</v>
      </c>
      <c r="D88" s="24">
        <v>2660</v>
      </c>
      <c r="E88" s="15">
        <v>36</v>
      </c>
      <c r="F88" s="15">
        <v>0.31208999999999998</v>
      </c>
      <c r="G88" s="24">
        <f t="shared" si="30"/>
        <v>830.15939999999989</v>
      </c>
      <c r="H88" s="15">
        <f t="shared" si="31"/>
        <v>2490.4781999999996</v>
      </c>
      <c r="I88" s="15" t="s">
        <v>54</v>
      </c>
      <c r="U88" s="15">
        <v>3000134002416.1001</v>
      </c>
      <c r="V88" s="15" t="s">
        <v>27</v>
      </c>
      <c r="W88" s="24">
        <v>1159</v>
      </c>
      <c r="X88" s="15">
        <v>36</v>
      </c>
      <c r="Y88" s="15">
        <v>2.6120000000000001E-2</v>
      </c>
      <c r="Z88" s="24">
        <f t="shared" si="32"/>
        <v>30.27308</v>
      </c>
      <c r="AA88" s="15">
        <f t="shared" si="33"/>
        <v>1089.83088</v>
      </c>
      <c r="AB88" s="24">
        <f t="shared" si="34"/>
        <v>1089.83088</v>
      </c>
    </row>
    <row r="89" spans="2:28" x14ac:dyDescent="0.25">
      <c r="B89" s="15"/>
      <c r="C89" s="15"/>
      <c r="D89" s="15"/>
      <c r="E89" s="15"/>
      <c r="F89" s="15"/>
      <c r="G89" s="15"/>
      <c r="H89" s="15"/>
      <c r="I89" s="15"/>
      <c r="U89" s="15">
        <v>3000134003123.1001</v>
      </c>
      <c r="V89" s="15" t="s">
        <v>28</v>
      </c>
      <c r="W89" s="24">
        <v>1370</v>
      </c>
      <c r="X89" s="15">
        <v>36</v>
      </c>
      <c r="Y89" s="15">
        <v>2.6120000000000001E-2</v>
      </c>
      <c r="Z89" s="24">
        <f t="shared" si="32"/>
        <v>35.784399999999998</v>
      </c>
      <c r="AA89" s="15">
        <f t="shared" si="33"/>
        <v>1288.2384</v>
      </c>
      <c r="AB89" s="24">
        <f t="shared" si="34"/>
        <v>1288.2384</v>
      </c>
    </row>
    <row r="90" spans="2:28" x14ac:dyDescent="0.25">
      <c r="B90" s="34" t="s">
        <v>55</v>
      </c>
      <c r="C90" s="34" t="s">
        <v>6</v>
      </c>
      <c r="D90" s="34" t="s">
        <v>7</v>
      </c>
      <c r="E90" s="34" t="s">
        <v>8</v>
      </c>
      <c r="F90" s="34" t="s">
        <v>13</v>
      </c>
      <c r="G90" s="34" t="s">
        <v>18</v>
      </c>
      <c r="H90" s="34" t="s">
        <v>19</v>
      </c>
      <c r="I90" s="34" t="s">
        <v>51</v>
      </c>
      <c r="U90" s="15">
        <v>3000134003661.1001</v>
      </c>
      <c r="V90" s="15" t="s">
        <v>29</v>
      </c>
      <c r="W90" s="24">
        <v>1579</v>
      </c>
      <c r="X90" s="15">
        <v>36</v>
      </c>
      <c r="Y90" s="15">
        <v>2.7130000000000001E-2</v>
      </c>
      <c r="Z90" s="24">
        <f t="shared" si="32"/>
        <v>42.838270000000001</v>
      </c>
      <c r="AA90" s="15">
        <f t="shared" si="33"/>
        <v>1542.1777200000001</v>
      </c>
      <c r="AB90" s="24">
        <f t="shared" si="34"/>
        <v>1542.1777200000001</v>
      </c>
    </row>
    <row r="91" spans="2:28" x14ac:dyDescent="0.25">
      <c r="B91" s="15">
        <v>3000134004962.1001</v>
      </c>
      <c r="C91" s="15" t="s">
        <v>22</v>
      </c>
      <c r="D91" s="24">
        <v>759</v>
      </c>
      <c r="E91" s="15">
        <v>48</v>
      </c>
      <c r="F91" s="15">
        <v>0.24695</v>
      </c>
      <c r="G91" s="24">
        <f>SUM(D91*F91)</f>
        <v>187.43504999999999</v>
      </c>
      <c r="H91" s="15">
        <f>SUM(G91*4)</f>
        <v>749.74019999999996</v>
      </c>
      <c r="I91" s="15">
        <v>0</v>
      </c>
      <c r="U91" s="15">
        <v>3000134003889.1001</v>
      </c>
      <c r="V91" s="15" t="s">
        <v>30</v>
      </c>
      <c r="W91" s="24">
        <v>1259</v>
      </c>
      <c r="X91" s="15">
        <v>36</v>
      </c>
      <c r="Y91" s="15">
        <v>2.6120000000000001E-2</v>
      </c>
      <c r="Z91" s="24">
        <f t="shared" si="32"/>
        <v>32.885080000000002</v>
      </c>
      <c r="AA91" s="15">
        <f t="shared" si="33"/>
        <v>1183.8628800000001</v>
      </c>
      <c r="AB91" s="24">
        <f t="shared" si="34"/>
        <v>1183.8628800000001</v>
      </c>
    </row>
    <row r="92" spans="2:28" x14ac:dyDescent="0.25">
      <c r="B92" s="15">
        <v>3000134005178.1001</v>
      </c>
      <c r="C92" s="15" t="s">
        <v>23</v>
      </c>
      <c r="D92" s="24">
        <v>785</v>
      </c>
      <c r="E92" s="15">
        <v>48</v>
      </c>
      <c r="F92" s="15">
        <v>0.24695</v>
      </c>
      <c r="G92" s="24">
        <f t="shared" ref="G92:G104" si="35">SUM(D92*F92)</f>
        <v>193.85575</v>
      </c>
      <c r="H92" s="15">
        <f t="shared" ref="H92:H104" si="36">SUM(G92*4)</f>
        <v>775.423</v>
      </c>
      <c r="I92" s="15">
        <v>0</v>
      </c>
      <c r="U92" s="15">
        <v>3000134004233.1001</v>
      </c>
      <c r="V92" s="15" t="s">
        <v>31</v>
      </c>
      <c r="W92" s="24">
        <v>1404</v>
      </c>
      <c r="X92" s="15">
        <v>36</v>
      </c>
      <c r="Y92" s="15">
        <v>2.6120000000000001E-2</v>
      </c>
      <c r="Z92" s="24">
        <f t="shared" si="32"/>
        <v>36.67248</v>
      </c>
      <c r="AA92" s="15">
        <f t="shared" si="33"/>
        <v>1320.20928</v>
      </c>
      <c r="AB92" s="24">
        <f t="shared" si="34"/>
        <v>1320.20928</v>
      </c>
    </row>
    <row r="93" spans="2:28" x14ac:dyDescent="0.25">
      <c r="B93" s="15">
        <v>3000142289197.1001</v>
      </c>
      <c r="C93" s="15" t="s">
        <v>24</v>
      </c>
      <c r="D93" s="24">
        <v>1118</v>
      </c>
      <c r="E93" s="15">
        <v>48</v>
      </c>
      <c r="F93" s="15">
        <v>0.26293</v>
      </c>
      <c r="G93" s="24">
        <f t="shared" si="35"/>
        <v>293.95573999999999</v>
      </c>
      <c r="H93" s="15">
        <f t="shared" si="36"/>
        <v>1175.82296</v>
      </c>
      <c r="I93" s="15">
        <v>0.49</v>
      </c>
      <c r="U93" s="15">
        <v>3000134004444.1001</v>
      </c>
      <c r="V93" s="15" t="s">
        <v>32</v>
      </c>
      <c r="W93" s="24">
        <v>2930</v>
      </c>
      <c r="X93" s="15">
        <v>36</v>
      </c>
      <c r="Y93" s="15">
        <v>2.7130000000000001E-2</v>
      </c>
      <c r="Z93" s="24">
        <f t="shared" si="32"/>
        <v>79.490900000000011</v>
      </c>
      <c r="AA93" s="15">
        <f t="shared" si="33"/>
        <v>2861.6724000000004</v>
      </c>
      <c r="AB93" s="24">
        <f t="shared" si="34"/>
        <v>2861.6724000000004</v>
      </c>
    </row>
    <row r="94" spans="2:28" x14ac:dyDescent="0.25">
      <c r="B94" s="15">
        <v>3000134005708.1001</v>
      </c>
      <c r="C94" s="15" t="s">
        <v>25</v>
      </c>
      <c r="D94" s="24">
        <v>1260</v>
      </c>
      <c r="E94" s="15">
        <v>48</v>
      </c>
      <c r="F94" s="15">
        <v>0.26293</v>
      </c>
      <c r="G94" s="24">
        <f t="shared" si="35"/>
        <v>331.29180000000002</v>
      </c>
      <c r="H94" s="15">
        <f t="shared" si="36"/>
        <v>1325.1672000000001</v>
      </c>
      <c r="I94" s="15">
        <v>0.55000000000000004</v>
      </c>
      <c r="U94" s="15">
        <v>3000134004718.1001</v>
      </c>
      <c r="V94" s="15" t="s">
        <v>33</v>
      </c>
      <c r="W94" s="24">
        <v>2076</v>
      </c>
      <c r="X94" s="15">
        <v>36</v>
      </c>
      <c r="Y94" s="15">
        <v>2.7130000000000001E-2</v>
      </c>
      <c r="Z94" s="24">
        <f t="shared" si="32"/>
        <v>56.32188</v>
      </c>
      <c r="AA94" s="15">
        <f t="shared" si="33"/>
        <v>2027.5876800000001</v>
      </c>
      <c r="AB94" s="24">
        <f t="shared" si="34"/>
        <v>2027.5876800000001</v>
      </c>
    </row>
    <row r="95" spans="2:28" x14ac:dyDescent="0.25">
      <c r="B95" s="15">
        <v>3000118249878.2998</v>
      </c>
      <c r="C95" s="15" t="s">
        <v>26</v>
      </c>
      <c r="D95" s="24">
        <v>1277</v>
      </c>
      <c r="E95" s="15">
        <v>48</v>
      </c>
      <c r="F95" s="15">
        <v>0.26293</v>
      </c>
      <c r="G95" s="24">
        <f t="shared" si="35"/>
        <v>335.76161000000002</v>
      </c>
      <c r="H95" s="15">
        <f t="shared" si="36"/>
        <v>1343.0464400000001</v>
      </c>
      <c r="I95" s="15">
        <v>0.56000000000000005</v>
      </c>
      <c r="U95" s="15">
        <v>3000141966500.1001</v>
      </c>
      <c r="V95" s="15" t="s">
        <v>53</v>
      </c>
      <c r="W95" s="24">
        <v>2399</v>
      </c>
      <c r="X95" s="15">
        <v>36</v>
      </c>
      <c r="Y95" s="15">
        <v>2.7130000000000001E-2</v>
      </c>
      <c r="Z95" s="24">
        <f t="shared" si="32"/>
        <v>65.084870000000009</v>
      </c>
      <c r="AA95" s="15">
        <f t="shared" si="33"/>
        <v>2343.0553200000004</v>
      </c>
      <c r="AB95" s="15" t="s">
        <v>56</v>
      </c>
    </row>
    <row r="96" spans="2:28" x14ac:dyDescent="0.25">
      <c r="B96" s="15">
        <v>3000134006262.1001</v>
      </c>
      <c r="C96" s="15" t="s">
        <v>27</v>
      </c>
      <c r="D96" s="24">
        <v>1189</v>
      </c>
      <c r="E96" s="15">
        <v>48</v>
      </c>
      <c r="F96" s="15">
        <v>0.24906</v>
      </c>
      <c r="G96" s="24">
        <f t="shared" si="35"/>
        <v>296.13234</v>
      </c>
      <c r="H96" s="15">
        <f t="shared" si="36"/>
        <v>1184.52936</v>
      </c>
      <c r="I96" s="15">
        <v>0</v>
      </c>
      <c r="T96" s="31"/>
      <c r="U96" s="31"/>
      <c r="V96" s="31"/>
      <c r="W96" s="31"/>
      <c r="X96" s="31"/>
      <c r="Y96" s="31"/>
      <c r="Z96" s="31"/>
      <c r="AA96" s="31"/>
      <c r="AB96" s="31"/>
    </row>
    <row r="97" spans="2:28" x14ac:dyDescent="0.25">
      <c r="B97" s="15">
        <v>3000134006393</v>
      </c>
      <c r="C97" s="15" t="s">
        <v>28</v>
      </c>
      <c r="D97" s="24">
        <v>1400</v>
      </c>
      <c r="E97" s="15">
        <v>48</v>
      </c>
      <c r="F97" s="15">
        <v>0.24906</v>
      </c>
      <c r="G97" s="24">
        <f t="shared" si="35"/>
        <v>348.68400000000003</v>
      </c>
      <c r="H97" s="15">
        <f t="shared" si="36"/>
        <v>1394.7360000000001</v>
      </c>
      <c r="I97" s="15">
        <v>0</v>
      </c>
      <c r="T97" s="15" t="s">
        <v>40</v>
      </c>
    </row>
    <row r="98" spans="2:28" x14ac:dyDescent="0.25">
      <c r="B98" s="15">
        <v>3000134006632.1001</v>
      </c>
      <c r="C98" s="15" t="s">
        <v>29</v>
      </c>
      <c r="D98" s="24">
        <v>1624</v>
      </c>
      <c r="E98" s="15">
        <v>48</v>
      </c>
      <c r="F98" s="15">
        <v>0.25511</v>
      </c>
      <c r="G98" s="24">
        <f t="shared" si="35"/>
        <v>414.29863999999998</v>
      </c>
      <c r="H98" s="15">
        <f t="shared" si="36"/>
        <v>1657.1945599999999</v>
      </c>
      <c r="I98" s="15">
        <v>1.3</v>
      </c>
      <c r="T98" s="15" t="s">
        <v>47</v>
      </c>
    </row>
    <row r="99" spans="2:28" x14ac:dyDescent="0.25">
      <c r="B99" s="15">
        <v>3000134006935.1001</v>
      </c>
      <c r="C99" s="15" t="s">
        <v>30</v>
      </c>
      <c r="D99" s="24">
        <v>1291</v>
      </c>
      <c r="E99" s="15">
        <v>48</v>
      </c>
      <c r="F99" s="15">
        <v>0.24906</v>
      </c>
      <c r="G99" s="24">
        <f t="shared" si="35"/>
        <v>321.53645999999998</v>
      </c>
      <c r="H99" s="15">
        <f t="shared" si="36"/>
        <v>1286.1458399999999</v>
      </c>
      <c r="I99" s="15">
        <v>0</v>
      </c>
      <c r="T99" s="4" t="s">
        <v>57</v>
      </c>
    </row>
    <row r="100" spans="2:28" x14ac:dyDescent="0.25">
      <c r="B100" s="15">
        <v>3000134007122.1001</v>
      </c>
      <c r="C100" s="15" t="s">
        <v>31</v>
      </c>
      <c r="D100" s="24">
        <v>1436</v>
      </c>
      <c r="E100" s="15">
        <v>48</v>
      </c>
      <c r="F100" s="15">
        <v>0.24906</v>
      </c>
      <c r="G100" s="24">
        <f t="shared" si="35"/>
        <v>357.65016000000003</v>
      </c>
      <c r="H100" s="15">
        <f t="shared" si="36"/>
        <v>1430.6006400000001</v>
      </c>
      <c r="I100" s="15">
        <v>0</v>
      </c>
      <c r="T100" s="15" t="s">
        <v>3</v>
      </c>
    </row>
    <row r="101" spans="2:28" x14ac:dyDescent="0.25">
      <c r="B101" s="15">
        <v>3000134007277.1001</v>
      </c>
      <c r="C101" s="15" t="s">
        <v>32</v>
      </c>
      <c r="D101" s="24">
        <v>2960</v>
      </c>
      <c r="E101" s="15">
        <v>48</v>
      </c>
      <c r="F101" s="15">
        <v>0.25541000000000003</v>
      </c>
      <c r="G101" s="24">
        <f t="shared" si="35"/>
        <v>756.01360000000011</v>
      </c>
      <c r="H101" s="15">
        <f t="shared" si="36"/>
        <v>3024.0544000000004</v>
      </c>
      <c r="I101" s="15">
        <v>0</v>
      </c>
    </row>
    <row r="102" spans="2:28" x14ac:dyDescent="0.25">
      <c r="B102" s="15">
        <v>3000134007568.1001</v>
      </c>
      <c r="C102" s="15" t="s">
        <v>33</v>
      </c>
      <c r="D102" s="24">
        <v>2106</v>
      </c>
      <c r="E102" s="15">
        <v>48</v>
      </c>
      <c r="F102" s="15">
        <v>0.25541000000000003</v>
      </c>
      <c r="G102" s="24">
        <f t="shared" si="35"/>
        <v>537.89346</v>
      </c>
      <c r="H102" s="15">
        <f t="shared" si="36"/>
        <v>2151.57384</v>
      </c>
      <c r="I102" s="15">
        <v>0</v>
      </c>
      <c r="U102" s="33" t="s">
        <v>44</v>
      </c>
      <c r="V102" s="33" t="s">
        <v>6</v>
      </c>
      <c r="W102" s="33" t="s">
        <v>7</v>
      </c>
      <c r="X102" s="33" t="s">
        <v>8</v>
      </c>
      <c r="Y102" s="33" t="s">
        <v>48</v>
      </c>
      <c r="Z102" s="33" t="s">
        <v>49</v>
      </c>
      <c r="AA102" s="33" t="s">
        <v>19</v>
      </c>
      <c r="AB102" s="33" t="s">
        <v>51</v>
      </c>
    </row>
    <row r="103" spans="2:28" x14ac:dyDescent="0.25">
      <c r="B103" s="15">
        <v>3000141967480.1001</v>
      </c>
      <c r="C103" s="15" t="s">
        <v>53</v>
      </c>
      <c r="D103" s="24">
        <v>2429</v>
      </c>
      <c r="E103" s="15">
        <v>48</v>
      </c>
      <c r="F103" s="15">
        <v>0.25541000000000003</v>
      </c>
      <c r="G103" s="24">
        <f t="shared" si="35"/>
        <v>620.39089000000001</v>
      </c>
      <c r="H103" s="15">
        <f t="shared" si="36"/>
        <v>2481.5635600000001</v>
      </c>
      <c r="I103" s="15" t="s">
        <v>54</v>
      </c>
      <c r="U103" s="15">
        <v>3000133990168.1001</v>
      </c>
      <c r="V103" s="15" t="s">
        <v>22</v>
      </c>
      <c r="W103" s="24">
        <v>750</v>
      </c>
      <c r="X103" s="15">
        <v>36</v>
      </c>
      <c r="Y103" s="15">
        <v>7.7030000000000001E-2</v>
      </c>
      <c r="Z103" s="24">
        <f>SUM(W103*Y103)</f>
        <v>57.772500000000001</v>
      </c>
      <c r="AA103" s="15">
        <f>SUM(Z103*12)</f>
        <v>693.27</v>
      </c>
      <c r="AB103" s="24">
        <f>SUM(AA103-M103)</f>
        <v>693.27</v>
      </c>
    </row>
    <row r="104" spans="2:28" x14ac:dyDescent="0.25">
      <c r="B104" s="15">
        <v>3000134301011.2002</v>
      </c>
      <c r="C104" s="15" t="s">
        <v>34</v>
      </c>
      <c r="D104" s="24">
        <v>2715</v>
      </c>
      <c r="E104" s="15">
        <v>48</v>
      </c>
      <c r="F104" s="15">
        <v>0.25511</v>
      </c>
      <c r="G104" s="24">
        <f t="shared" si="35"/>
        <v>692.62365</v>
      </c>
      <c r="H104" s="15">
        <f t="shared" si="36"/>
        <v>2770.4946</v>
      </c>
      <c r="I104" s="15" t="s">
        <v>54</v>
      </c>
      <c r="U104" s="15">
        <v>3000133991043.1001</v>
      </c>
      <c r="V104" s="15" t="s">
        <v>23</v>
      </c>
      <c r="W104" s="24">
        <v>776</v>
      </c>
      <c r="X104" s="15">
        <v>36</v>
      </c>
      <c r="Y104" s="15">
        <v>7.7030000000000001E-2</v>
      </c>
      <c r="Z104" s="24">
        <f t="shared" ref="Z104:Z112" si="37">SUM(W104*Y104)</f>
        <v>59.775280000000002</v>
      </c>
      <c r="AA104" s="15">
        <f t="shared" ref="AA104:AA113" si="38">SUM(Z104*12)</f>
        <v>717.30336</v>
      </c>
      <c r="AB104" s="24">
        <f t="shared" ref="AB104:AB113" si="39">SUM(AA104-M104)</f>
        <v>717.30336</v>
      </c>
    </row>
    <row r="105" spans="2:28" x14ac:dyDescent="0.25">
      <c r="B105" s="15"/>
      <c r="C105" s="15"/>
      <c r="D105" s="24"/>
      <c r="E105" s="15"/>
      <c r="F105" s="15"/>
      <c r="G105" s="24"/>
      <c r="H105" s="15"/>
      <c r="I105" s="15"/>
      <c r="U105" s="15">
        <v>3000142289138.1001</v>
      </c>
      <c r="V105" s="15" t="s">
        <v>24</v>
      </c>
      <c r="W105" s="24">
        <v>1099</v>
      </c>
      <c r="X105" s="15">
        <v>36</v>
      </c>
      <c r="Y105" s="15">
        <v>8.1879999999999994E-2</v>
      </c>
      <c r="Z105" s="24">
        <f t="shared" si="37"/>
        <v>89.98612</v>
      </c>
      <c r="AA105" s="15">
        <f t="shared" si="38"/>
        <v>1079.8334399999999</v>
      </c>
      <c r="AB105" s="24">
        <f t="shared" si="39"/>
        <v>1079.8334399999999</v>
      </c>
    </row>
    <row r="106" spans="2:28" x14ac:dyDescent="0.25">
      <c r="B106" s="15"/>
      <c r="C106" s="15"/>
      <c r="D106" s="24"/>
      <c r="E106" s="15"/>
      <c r="F106" s="15"/>
      <c r="G106" s="24"/>
      <c r="H106" s="15"/>
      <c r="I106" s="15"/>
      <c r="U106" s="15">
        <v>3000118249527.2998</v>
      </c>
      <c r="V106" s="15" t="s">
        <v>25</v>
      </c>
      <c r="W106" s="24">
        <v>1251</v>
      </c>
      <c r="X106" s="15">
        <v>36</v>
      </c>
      <c r="Y106" s="15">
        <v>8.1879999999999994E-2</v>
      </c>
      <c r="Z106" s="24">
        <f t="shared" si="37"/>
        <v>102.43187999999999</v>
      </c>
      <c r="AA106" s="15">
        <f t="shared" si="38"/>
        <v>1229.18256</v>
      </c>
      <c r="AB106" s="24">
        <f t="shared" si="39"/>
        <v>1229.18256</v>
      </c>
    </row>
    <row r="107" spans="2:28" x14ac:dyDescent="0.25">
      <c r="B107" s="15"/>
      <c r="C107" s="15"/>
      <c r="D107" s="24"/>
      <c r="E107" s="15"/>
      <c r="F107" s="15"/>
      <c r="G107" s="24"/>
      <c r="H107" s="15"/>
      <c r="I107" s="15"/>
      <c r="U107" s="15">
        <v>3000118249700.3999</v>
      </c>
      <c r="V107" s="15" t="s">
        <v>26</v>
      </c>
      <c r="W107" s="24">
        <v>1286</v>
      </c>
      <c r="X107" s="15">
        <v>36</v>
      </c>
      <c r="Y107" s="15">
        <v>8.1879999999999994E-2</v>
      </c>
      <c r="Z107" s="24">
        <f t="shared" si="37"/>
        <v>105.29768</v>
      </c>
      <c r="AA107" s="15">
        <f t="shared" si="38"/>
        <v>1263.5721599999999</v>
      </c>
      <c r="AB107" s="24">
        <f t="shared" si="39"/>
        <v>1263.5721599999999</v>
      </c>
    </row>
    <row r="108" spans="2:28" x14ac:dyDescent="0.25">
      <c r="B108" s="15"/>
      <c r="C108" s="15"/>
      <c r="D108" s="24"/>
      <c r="E108" s="15"/>
      <c r="F108" s="15"/>
      <c r="G108" s="24"/>
      <c r="H108" s="15"/>
      <c r="I108" s="15"/>
      <c r="U108" s="15">
        <v>3000134002416.1001</v>
      </c>
      <c r="V108" s="15" t="s">
        <v>27</v>
      </c>
      <c r="W108" s="24">
        <v>1159</v>
      </c>
      <c r="X108" s="15">
        <v>36</v>
      </c>
      <c r="Y108" s="15">
        <v>7.7770000000000006E-2</v>
      </c>
      <c r="Z108" s="24">
        <f t="shared" si="37"/>
        <v>90.135430000000014</v>
      </c>
      <c r="AA108" s="15">
        <f t="shared" si="38"/>
        <v>1081.6251600000001</v>
      </c>
      <c r="AB108" s="24">
        <f t="shared" si="39"/>
        <v>1081.6251600000001</v>
      </c>
    </row>
    <row r="109" spans="2:28" x14ac:dyDescent="0.25">
      <c r="B109" s="15"/>
      <c r="C109" s="15"/>
      <c r="D109" s="24"/>
      <c r="E109" s="15"/>
      <c r="F109" s="15"/>
      <c r="G109" s="24"/>
      <c r="H109" s="15"/>
      <c r="I109" s="15"/>
      <c r="U109" s="15">
        <v>3000134003123.1001</v>
      </c>
      <c r="V109" s="15" t="s">
        <v>28</v>
      </c>
      <c r="W109" s="24">
        <v>1370</v>
      </c>
      <c r="X109" s="15">
        <v>36</v>
      </c>
      <c r="Y109" s="15">
        <v>7.7770000000000006E-2</v>
      </c>
      <c r="Z109" s="24">
        <f t="shared" si="37"/>
        <v>106.54490000000001</v>
      </c>
      <c r="AA109" s="15">
        <f t="shared" si="38"/>
        <v>1278.5388000000003</v>
      </c>
      <c r="AB109" s="24">
        <f t="shared" si="39"/>
        <v>1278.5388000000003</v>
      </c>
    </row>
    <row r="110" spans="2:28" x14ac:dyDescent="0.25">
      <c r="B110" s="15"/>
      <c r="C110" s="15"/>
      <c r="D110" s="24"/>
      <c r="E110" s="15"/>
      <c r="F110" s="15"/>
      <c r="G110" s="24"/>
      <c r="H110" s="15"/>
      <c r="I110" s="15"/>
      <c r="U110" s="15">
        <v>3000134003661.1001</v>
      </c>
      <c r="V110" s="15" t="s">
        <v>29</v>
      </c>
      <c r="W110" s="24">
        <v>1579</v>
      </c>
      <c r="X110" s="15">
        <v>36</v>
      </c>
      <c r="Y110" s="15">
        <v>8.0759999999999998E-2</v>
      </c>
      <c r="Z110" s="24">
        <f t="shared" si="37"/>
        <v>127.52003999999999</v>
      </c>
      <c r="AA110" s="15">
        <f t="shared" si="38"/>
        <v>1530.2404799999999</v>
      </c>
      <c r="AB110" s="24">
        <f t="shared" si="39"/>
        <v>1530.2404799999999</v>
      </c>
    </row>
    <row r="111" spans="2:28" x14ac:dyDescent="0.25">
      <c r="B111" s="15"/>
      <c r="C111" s="15"/>
      <c r="D111" s="24"/>
      <c r="E111" s="15"/>
      <c r="F111" s="15"/>
      <c r="G111" s="24"/>
      <c r="H111" s="15"/>
      <c r="I111" s="15"/>
      <c r="U111" s="15">
        <v>3000134003889.1001</v>
      </c>
      <c r="V111" s="15" t="s">
        <v>30</v>
      </c>
      <c r="W111" s="24">
        <v>1259</v>
      </c>
      <c r="X111" s="15">
        <v>36</v>
      </c>
      <c r="Y111" s="15">
        <v>7.7770000000000006E-2</v>
      </c>
      <c r="Z111" s="24">
        <f t="shared" si="37"/>
        <v>97.912430000000001</v>
      </c>
      <c r="AA111" s="15">
        <f t="shared" si="38"/>
        <v>1174.9491600000001</v>
      </c>
      <c r="AB111" s="24">
        <f t="shared" si="39"/>
        <v>1174.9491600000001</v>
      </c>
    </row>
    <row r="112" spans="2:28" x14ac:dyDescent="0.25">
      <c r="B112" s="15"/>
      <c r="C112" s="15"/>
      <c r="D112" s="24"/>
      <c r="E112" s="15"/>
      <c r="F112" s="15"/>
      <c r="G112" s="24"/>
      <c r="H112" s="15"/>
      <c r="I112" s="15"/>
      <c r="U112" s="15">
        <v>3000134004233.1001</v>
      </c>
      <c r="V112" s="15" t="s">
        <v>31</v>
      </c>
      <c r="W112" s="24">
        <v>1404</v>
      </c>
      <c r="X112" s="15">
        <v>36</v>
      </c>
      <c r="Y112" s="15">
        <v>7.7770000000000006E-2</v>
      </c>
      <c r="Z112" s="24">
        <f t="shared" si="37"/>
        <v>109.18908</v>
      </c>
      <c r="AA112" s="15">
        <f t="shared" si="38"/>
        <v>1310.2689600000001</v>
      </c>
      <c r="AB112" s="24">
        <f t="shared" si="39"/>
        <v>1310.2689600000001</v>
      </c>
    </row>
    <row r="113" spans="1:28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U113" s="15">
        <v>3000134004444.1001</v>
      </c>
      <c r="V113" s="15" t="s">
        <v>32</v>
      </c>
      <c r="W113" s="24">
        <v>2930</v>
      </c>
      <c r="X113" s="15">
        <v>36</v>
      </c>
      <c r="Y113" s="15">
        <v>8.0759999999999998E-2</v>
      </c>
      <c r="Z113" s="24">
        <f>SUM(W113*Y113)</f>
        <v>236.6268</v>
      </c>
      <c r="AA113" s="15">
        <f t="shared" si="38"/>
        <v>2839.5216</v>
      </c>
      <c r="AB113" s="24">
        <f t="shared" si="39"/>
        <v>2839.5216</v>
      </c>
    </row>
    <row r="114" spans="1:28" x14ac:dyDescent="0.25">
      <c r="U114" s="15">
        <v>3000134004718.1001</v>
      </c>
      <c r="V114" s="15" t="s">
        <v>33</v>
      </c>
      <c r="W114" s="24">
        <v>2076</v>
      </c>
      <c r="X114" s="15">
        <v>36</v>
      </c>
      <c r="Y114" s="15">
        <v>8.0759999999999998E-2</v>
      </c>
      <c r="Z114" s="24">
        <f>SUM(W114*Y114)</f>
        <v>167.65776</v>
      </c>
      <c r="AA114" s="15">
        <f>SUM(Z114*12)</f>
        <v>2011.89312</v>
      </c>
      <c r="AB114" s="24">
        <f>SUM(AA114-M114)</f>
        <v>2011.89312</v>
      </c>
    </row>
    <row r="115" spans="1:28" x14ac:dyDescent="0.25">
      <c r="U115" s="15">
        <v>3000141966500.1001</v>
      </c>
      <c r="V115" s="15" t="s">
        <v>53</v>
      </c>
      <c r="W115" s="24">
        <v>2399</v>
      </c>
      <c r="X115" s="15">
        <v>36</v>
      </c>
      <c r="Y115" s="15">
        <v>8.0759999999999998E-2</v>
      </c>
      <c r="Z115" s="24">
        <f>SUM(W115*Y115)</f>
        <v>193.74323999999999</v>
      </c>
      <c r="AA115" s="15">
        <f>SUM(Z115*12)</f>
        <v>2324.9188799999997</v>
      </c>
      <c r="AB115" s="24" t="s">
        <v>58</v>
      </c>
    </row>
    <row r="116" spans="1:28" x14ac:dyDescent="0.25">
      <c r="U116" s="15">
        <v>3000134301011.1001</v>
      </c>
      <c r="V116" s="15" t="s">
        <v>34</v>
      </c>
      <c r="W116" s="24">
        <v>2660</v>
      </c>
      <c r="X116" s="15">
        <v>36</v>
      </c>
      <c r="Y116" s="15">
        <v>8.0759999999999998E-2</v>
      </c>
      <c r="Z116" s="24">
        <f>SUM(W116*Y116)</f>
        <v>214.82159999999999</v>
      </c>
      <c r="AA116" s="15">
        <f>SUM(Z116*12)</f>
        <v>2577.8591999999999</v>
      </c>
      <c r="AB116" s="24">
        <f>SUM(AA116-M116)</f>
        <v>2577.8591999999999</v>
      </c>
    </row>
    <row r="117" spans="1:28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</row>
    <row r="118" spans="1:28" x14ac:dyDescent="0.25">
      <c r="A118" s="15" t="s">
        <v>40</v>
      </c>
    </row>
    <row r="119" spans="1:28" x14ac:dyDescent="0.25">
      <c r="A119" s="15" t="s">
        <v>59</v>
      </c>
      <c r="T119" s="46" t="s">
        <v>40</v>
      </c>
    </row>
    <row r="120" spans="1:28" x14ac:dyDescent="0.25">
      <c r="A120" s="48" t="s">
        <v>60</v>
      </c>
      <c r="T120" s="46" t="s">
        <v>61</v>
      </c>
    </row>
    <row r="121" spans="1:28" x14ac:dyDescent="0.25">
      <c r="A121" s="15" t="s">
        <v>3</v>
      </c>
      <c r="T121" s="44" t="s">
        <v>62</v>
      </c>
    </row>
    <row r="122" spans="1:28" x14ac:dyDescent="0.25">
      <c r="T122" s="47" t="s">
        <v>3</v>
      </c>
    </row>
    <row r="123" spans="1:28" x14ac:dyDescent="0.25">
      <c r="B123" s="33" t="s">
        <v>44</v>
      </c>
      <c r="C123" s="33" t="s">
        <v>6</v>
      </c>
      <c r="D123" s="33" t="s">
        <v>7</v>
      </c>
      <c r="E123" s="33" t="s">
        <v>8</v>
      </c>
      <c r="F123" s="33" t="s">
        <v>45</v>
      </c>
      <c r="G123" s="33" t="s">
        <v>63</v>
      </c>
      <c r="H123" s="33" t="s">
        <v>19</v>
      </c>
    </row>
    <row r="124" spans="1:28" x14ac:dyDescent="0.25">
      <c r="B124" s="15">
        <v>3000148661686.1001</v>
      </c>
      <c r="C124" s="15" t="s">
        <v>64</v>
      </c>
      <c r="D124" s="24">
        <v>750</v>
      </c>
      <c r="E124" s="15">
        <v>36</v>
      </c>
      <c r="F124" s="15">
        <v>2.5870000000000001E-2</v>
      </c>
      <c r="G124" s="24">
        <f>SUM(D124*F124)</f>
        <v>19.4025</v>
      </c>
      <c r="H124" s="24">
        <f>SUM(G124*36)</f>
        <v>698.49</v>
      </c>
      <c r="U124" s="33" t="s">
        <v>44</v>
      </c>
      <c r="V124" s="33" t="s">
        <v>6</v>
      </c>
      <c r="W124" s="33" t="s">
        <v>7</v>
      </c>
      <c r="X124" s="33" t="s">
        <v>8</v>
      </c>
      <c r="Y124" s="33" t="s">
        <v>48</v>
      </c>
      <c r="Z124" s="33" t="s">
        <v>49</v>
      </c>
      <c r="AA124" s="33" t="s">
        <v>19</v>
      </c>
    </row>
    <row r="125" spans="1:28" x14ac:dyDescent="0.25">
      <c r="B125" s="15">
        <v>3000148661863.1001</v>
      </c>
      <c r="C125" s="15" t="s">
        <v>65</v>
      </c>
      <c r="D125" s="24">
        <v>776</v>
      </c>
      <c r="E125" s="15">
        <v>36</v>
      </c>
      <c r="F125" s="15">
        <v>2.5870000000000001E-2</v>
      </c>
      <c r="G125" s="24">
        <f>SUM(D125*F125)</f>
        <v>20.075120000000002</v>
      </c>
      <c r="H125" s="24">
        <f>SUM(G125*36)</f>
        <v>722.70432000000005</v>
      </c>
      <c r="U125" s="15">
        <v>3000148661686.1001</v>
      </c>
      <c r="V125" s="15" t="s">
        <v>64</v>
      </c>
      <c r="W125" s="24">
        <v>750</v>
      </c>
      <c r="X125" s="15">
        <v>36</v>
      </c>
      <c r="Y125" s="15">
        <v>7.7030000000000001E-2</v>
      </c>
      <c r="Z125" s="24">
        <f>SUM(W125*Y125)</f>
        <v>57.772500000000001</v>
      </c>
      <c r="AA125" s="24">
        <f>SUM(Z125*12)</f>
        <v>693.27</v>
      </c>
    </row>
    <row r="126" spans="1:28" x14ac:dyDescent="0.25">
      <c r="B126" s="15">
        <v>3000148799471.1001</v>
      </c>
      <c r="C126" s="15" t="s">
        <v>66</v>
      </c>
      <c r="D126" s="24">
        <v>1099</v>
      </c>
      <c r="E126" s="15">
        <v>36</v>
      </c>
      <c r="F126" s="15">
        <v>2.75E-2</v>
      </c>
      <c r="G126" s="24">
        <f t="shared" ref="G126:G130" si="40">SUM(D126*F126)</f>
        <v>30.2225</v>
      </c>
      <c r="H126" s="24">
        <f t="shared" ref="H126:H130" si="41">SUM(G126*36)</f>
        <v>1088.01</v>
      </c>
      <c r="U126" s="15">
        <v>3000148661863.1001</v>
      </c>
      <c r="V126" s="15" t="s">
        <v>65</v>
      </c>
      <c r="W126" s="24">
        <v>776</v>
      </c>
      <c r="X126" s="15">
        <v>36</v>
      </c>
      <c r="Y126" s="15">
        <v>7.7030000000000001E-2</v>
      </c>
      <c r="Z126" s="24">
        <f>SUM(W126*Y126)</f>
        <v>59.775280000000002</v>
      </c>
      <c r="AA126" s="24">
        <f>SUM(Z126*12)</f>
        <v>717.30336</v>
      </c>
    </row>
    <row r="127" spans="1:28" x14ac:dyDescent="0.25">
      <c r="B127" s="15">
        <v>3000148662117.1001</v>
      </c>
      <c r="C127" s="15" t="s">
        <v>67</v>
      </c>
      <c r="D127" s="24">
        <v>1251</v>
      </c>
      <c r="E127" s="15">
        <v>36</v>
      </c>
      <c r="F127" s="15">
        <v>2.75E-2</v>
      </c>
      <c r="G127" s="24">
        <f t="shared" si="40"/>
        <v>34.402500000000003</v>
      </c>
      <c r="H127" s="24">
        <f t="shared" si="41"/>
        <v>1238.4900000000002</v>
      </c>
      <c r="U127" s="15">
        <v>3000148799471.1001</v>
      </c>
      <c r="V127" s="15" t="s">
        <v>66</v>
      </c>
      <c r="W127" s="24">
        <v>1099</v>
      </c>
      <c r="X127" s="15">
        <v>36</v>
      </c>
      <c r="Y127" s="15">
        <v>8.1879999999999994E-2</v>
      </c>
      <c r="Z127" s="24">
        <f t="shared" ref="Z127:Z130" si="42">SUM(W127*Y127)</f>
        <v>89.98612</v>
      </c>
      <c r="AA127" s="24">
        <f t="shared" ref="AA127:AA130" si="43">SUM(Z127*12)</f>
        <v>1079.8334399999999</v>
      </c>
    </row>
    <row r="128" spans="1:28" x14ac:dyDescent="0.25">
      <c r="B128" s="15" t="s">
        <v>68</v>
      </c>
      <c r="C128" s="15" t="s">
        <v>26</v>
      </c>
      <c r="D128" s="24"/>
      <c r="E128" s="15">
        <v>36</v>
      </c>
      <c r="F128" s="15"/>
      <c r="G128" s="24">
        <f t="shared" si="40"/>
        <v>0</v>
      </c>
      <c r="H128" s="24">
        <f t="shared" si="41"/>
        <v>0</v>
      </c>
      <c r="U128" s="15">
        <v>3000148662117.1001</v>
      </c>
      <c r="V128" s="15" t="s">
        <v>67</v>
      </c>
      <c r="W128" s="24">
        <v>1251</v>
      </c>
      <c r="X128" s="15">
        <v>36</v>
      </c>
      <c r="Y128" s="15">
        <v>8.1879999999999994E-2</v>
      </c>
      <c r="Z128" s="24">
        <f t="shared" si="42"/>
        <v>102.43187999999999</v>
      </c>
      <c r="AA128" s="24">
        <f t="shared" si="43"/>
        <v>1229.18256</v>
      </c>
    </row>
    <row r="129" spans="2:27" x14ac:dyDescent="0.25">
      <c r="B129" s="15">
        <v>3000148662114.1001</v>
      </c>
      <c r="C129" s="15" t="s">
        <v>69</v>
      </c>
      <c r="D129" s="24">
        <v>1159</v>
      </c>
      <c r="E129" s="15">
        <v>36</v>
      </c>
      <c r="F129" s="15">
        <v>2.6120000000000001E-2</v>
      </c>
      <c r="G129" s="24">
        <f t="shared" si="40"/>
        <v>30.27308</v>
      </c>
      <c r="H129" s="24">
        <f t="shared" si="41"/>
        <v>1089.83088</v>
      </c>
      <c r="U129" s="15" t="s">
        <v>68</v>
      </c>
      <c r="V129" s="15" t="s">
        <v>26</v>
      </c>
      <c r="W129" s="24"/>
      <c r="X129" s="15">
        <v>36</v>
      </c>
      <c r="Y129" s="15">
        <v>8.1879999999999994E-2</v>
      </c>
      <c r="Z129" s="24">
        <f t="shared" si="42"/>
        <v>0</v>
      </c>
      <c r="AA129" s="24">
        <f t="shared" si="43"/>
        <v>0</v>
      </c>
    </row>
    <row r="130" spans="2:27" x14ac:dyDescent="0.25">
      <c r="B130" s="15">
        <v>3000148660732.1001</v>
      </c>
      <c r="C130" s="15" t="s">
        <v>70</v>
      </c>
      <c r="D130" s="24">
        <v>1370</v>
      </c>
      <c r="E130" s="15">
        <v>36</v>
      </c>
      <c r="F130" s="15">
        <v>2.7130000000000001E-2</v>
      </c>
      <c r="G130" s="24">
        <f t="shared" si="40"/>
        <v>37.168100000000003</v>
      </c>
      <c r="H130" s="24">
        <f t="shared" si="41"/>
        <v>1338.0516</v>
      </c>
      <c r="U130" s="15">
        <v>3000148662114.1001</v>
      </c>
      <c r="V130" s="15" t="s">
        <v>69</v>
      </c>
      <c r="W130" s="24">
        <v>1159</v>
      </c>
      <c r="X130" s="15">
        <v>36</v>
      </c>
      <c r="Y130" s="15">
        <v>7.7770000000000006E-2</v>
      </c>
      <c r="Z130" s="24">
        <f t="shared" si="42"/>
        <v>90.135430000000014</v>
      </c>
      <c r="AA130" s="24">
        <f t="shared" si="43"/>
        <v>1081.6251600000001</v>
      </c>
    </row>
    <row r="131" spans="2:27" x14ac:dyDescent="0.25">
      <c r="B131" s="15">
        <v>3000148964277.1001</v>
      </c>
      <c r="C131" s="15" t="s">
        <v>71</v>
      </c>
      <c r="D131" s="24">
        <v>1259</v>
      </c>
      <c r="E131" s="15">
        <v>36</v>
      </c>
      <c r="F131" s="15">
        <v>2.6120000000000001E-2</v>
      </c>
      <c r="G131" s="24">
        <f>SUM(D131*F131)</f>
        <v>32.885080000000002</v>
      </c>
      <c r="H131" s="24">
        <f>SUM(G131*36)</f>
        <v>1183.8628800000001</v>
      </c>
      <c r="U131" s="15">
        <v>3000148660732.1001</v>
      </c>
      <c r="V131" s="15" t="s">
        <v>70</v>
      </c>
      <c r="W131" s="24">
        <v>1370</v>
      </c>
      <c r="X131" s="15">
        <v>36</v>
      </c>
      <c r="Y131" s="15">
        <v>8.0759999999999998E-2</v>
      </c>
      <c r="Z131" s="24">
        <f>SUM(W131*Y131)</f>
        <v>110.6412</v>
      </c>
      <c r="AA131" s="24">
        <f>SUM(Z131*12)</f>
        <v>1327.6943999999999</v>
      </c>
    </row>
    <row r="132" spans="2:27" x14ac:dyDescent="0.25">
      <c r="B132" s="15">
        <v>3000148965115.1001</v>
      </c>
      <c r="C132" s="15" t="s">
        <v>72</v>
      </c>
      <c r="D132" s="24">
        <v>1404</v>
      </c>
      <c r="E132" s="15">
        <v>36</v>
      </c>
      <c r="F132" s="15">
        <v>2.6120000000000001E-2</v>
      </c>
      <c r="G132" s="24">
        <f>SUM(D132*F132)</f>
        <v>36.67248</v>
      </c>
      <c r="H132" s="24">
        <f>SUM(G132*36)</f>
        <v>1320.20928</v>
      </c>
      <c r="U132" s="15">
        <v>3000148964277.1001</v>
      </c>
      <c r="V132" s="15" t="s">
        <v>71</v>
      </c>
      <c r="W132" s="24">
        <v>1259</v>
      </c>
      <c r="X132" s="15">
        <v>36</v>
      </c>
      <c r="Y132" s="15">
        <v>7.7770000000000006E-2</v>
      </c>
      <c r="Z132" s="24">
        <f>SUM(W132*Y132)</f>
        <v>97.912430000000001</v>
      </c>
      <c r="AA132" s="24">
        <f>SUM(Z132*12)</f>
        <v>1174.9491600000001</v>
      </c>
    </row>
    <row r="133" spans="2:27" x14ac:dyDescent="0.25">
      <c r="B133" s="15">
        <v>3000149619074.1001</v>
      </c>
      <c r="C133" s="15" t="s">
        <v>73</v>
      </c>
      <c r="D133" s="24">
        <v>1579</v>
      </c>
      <c r="E133" s="15">
        <v>36</v>
      </c>
      <c r="F133" s="15">
        <v>2.7130000000000001E-2</v>
      </c>
      <c r="G133" s="24">
        <f>SUM(D133*F133)</f>
        <v>42.838270000000001</v>
      </c>
      <c r="H133" s="24">
        <f>SUM(G133*36)</f>
        <v>1542.1777200000001</v>
      </c>
      <c r="U133" s="15">
        <v>3000148965115.1001</v>
      </c>
      <c r="V133" s="15" t="s">
        <v>72</v>
      </c>
      <c r="W133" s="24">
        <v>1404</v>
      </c>
      <c r="X133" s="15">
        <v>36</v>
      </c>
      <c r="Y133" s="15">
        <v>7.7770000000000006E-2</v>
      </c>
      <c r="Z133" s="24">
        <f>SUM(W133*Y133)</f>
        <v>109.18908</v>
      </c>
      <c r="AA133" s="24">
        <f>SUM(Z133*12)</f>
        <v>1310.2689600000001</v>
      </c>
    </row>
    <row r="134" spans="2:27" x14ac:dyDescent="0.25">
      <c r="B134" s="15">
        <v>3000148532386.1001</v>
      </c>
      <c r="C134" s="15" t="s">
        <v>74</v>
      </c>
      <c r="D134" s="24">
        <v>2660</v>
      </c>
      <c r="E134" s="15">
        <v>36</v>
      </c>
      <c r="F134" s="15">
        <v>2.7130000000000001E-2</v>
      </c>
      <c r="G134" s="24">
        <f>SUM(D134*F134)</f>
        <v>72.165800000000004</v>
      </c>
      <c r="H134" s="24">
        <f>SUM(G134*36)</f>
        <v>2597.9688000000001</v>
      </c>
      <c r="U134" s="15">
        <v>3000149619074.1001</v>
      </c>
      <c r="V134" s="15" t="s">
        <v>73</v>
      </c>
      <c r="W134" s="24">
        <v>1579</v>
      </c>
      <c r="X134" s="15">
        <v>36</v>
      </c>
      <c r="Y134" s="15">
        <v>8.0759999999999998E-2</v>
      </c>
      <c r="Z134" s="24">
        <f>SUM(W134*Y134)</f>
        <v>127.52003999999999</v>
      </c>
      <c r="AA134" s="24">
        <f>SUM(Z134*12)</f>
        <v>1530.2404799999999</v>
      </c>
    </row>
    <row r="135" spans="2:27" x14ac:dyDescent="0.25">
      <c r="B135" s="15">
        <v>3000149114636.1001</v>
      </c>
      <c r="C135" s="15" t="s">
        <v>32</v>
      </c>
      <c r="D135" s="24">
        <v>2930</v>
      </c>
      <c r="E135" s="15">
        <v>36</v>
      </c>
      <c r="F135" s="15">
        <v>2.7130000000000001E-2</v>
      </c>
      <c r="G135" s="24">
        <f t="shared" ref="G135:G136" si="44">SUM(D135*F135)</f>
        <v>79.490900000000011</v>
      </c>
      <c r="H135" s="24">
        <f t="shared" ref="H135:H136" si="45">SUM(G135*36)</f>
        <v>2861.6724000000004</v>
      </c>
      <c r="U135" s="15">
        <v>3000148532386.1001</v>
      </c>
      <c r="V135" s="15" t="s">
        <v>74</v>
      </c>
      <c r="W135" s="24">
        <v>2660</v>
      </c>
      <c r="X135" s="15">
        <v>36</v>
      </c>
      <c r="Y135" s="15">
        <v>8.0759999999999998E-2</v>
      </c>
      <c r="Z135" s="24">
        <f>SUM(W135*Y135)</f>
        <v>214.82159999999999</v>
      </c>
      <c r="AA135" s="24">
        <f>SUM(Z135*12)</f>
        <v>2577.8591999999999</v>
      </c>
    </row>
    <row r="136" spans="2:27" x14ac:dyDescent="0.25">
      <c r="B136" s="15">
        <v>3000148532793.1001</v>
      </c>
      <c r="C136" s="15" t="s">
        <v>53</v>
      </c>
      <c r="D136" s="24">
        <v>2076</v>
      </c>
      <c r="E136" s="15">
        <v>36</v>
      </c>
      <c r="F136" s="15">
        <v>2.7130000000000001E-2</v>
      </c>
      <c r="G136" s="24">
        <f t="shared" si="44"/>
        <v>56.32188</v>
      </c>
      <c r="H136" s="24">
        <f t="shared" si="45"/>
        <v>2027.5876800000001</v>
      </c>
      <c r="U136" s="15">
        <v>3000149114636.1001</v>
      </c>
      <c r="V136" s="15" t="s">
        <v>32</v>
      </c>
      <c r="W136" s="24">
        <v>2930</v>
      </c>
      <c r="X136" s="15">
        <v>36</v>
      </c>
      <c r="Y136" s="15">
        <v>8.0759999999999998E-2</v>
      </c>
      <c r="Z136" s="24">
        <f t="shared" ref="Z136:Z137" si="46">SUM(W136*Y136)</f>
        <v>236.6268</v>
      </c>
      <c r="AA136" s="24">
        <f t="shared" ref="AA136:AA137" si="47">SUM(Z136*12)</f>
        <v>2839.5216</v>
      </c>
    </row>
    <row r="137" spans="2:27" x14ac:dyDescent="0.25">
      <c r="B137" s="15"/>
      <c r="C137" s="15"/>
      <c r="D137" s="24"/>
      <c r="E137" s="15"/>
      <c r="F137" s="15"/>
      <c r="G137" s="24"/>
      <c r="H137" s="24"/>
      <c r="U137" s="15">
        <v>3000148532793.1001</v>
      </c>
      <c r="V137" s="15" t="s">
        <v>53</v>
      </c>
      <c r="W137" s="24">
        <v>2076</v>
      </c>
      <c r="X137" s="15">
        <v>36</v>
      </c>
      <c r="Y137" s="15">
        <v>8.0759999999999998E-2</v>
      </c>
      <c r="Z137" s="24">
        <f t="shared" si="46"/>
        <v>167.65776</v>
      </c>
      <c r="AA137" s="24">
        <f t="shared" si="47"/>
        <v>2011.89312</v>
      </c>
    </row>
    <row r="138" spans="2:27" x14ac:dyDescent="0.25">
      <c r="B138" s="15"/>
      <c r="C138" s="15"/>
      <c r="D138" s="24"/>
      <c r="E138" s="15"/>
      <c r="F138" s="15"/>
      <c r="G138" s="24"/>
      <c r="H138" s="24"/>
      <c r="U138" s="15"/>
      <c r="V138" s="15"/>
      <c r="W138" s="15"/>
      <c r="X138" s="15"/>
      <c r="Y138" s="15"/>
      <c r="Z138" s="15"/>
      <c r="AA138" s="15"/>
    </row>
    <row r="139" spans="2:27" x14ac:dyDescent="0.25">
      <c r="B139" s="15"/>
      <c r="C139" s="15"/>
      <c r="D139" s="24"/>
      <c r="E139" s="15"/>
      <c r="F139" s="15"/>
      <c r="G139" s="24"/>
      <c r="H139" s="24"/>
      <c r="U139" s="15"/>
      <c r="V139" s="15"/>
      <c r="W139" s="15"/>
      <c r="X139" s="15"/>
      <c r="Y139" s="15"/>
      <c r="Z139" s="15"/>
      <c r="AA139" s="15"/>
    </row>
    <row r="140" spans="2:27" x14ac:dyDescent="0.25">
      <c r="B140" s="15"/>
      <c r="C140" s="15"/>
      <c r="D140" s="24"/>
      <c r="E140" s="15"/>
      <c r="F140" s="15"/>
      <c r="G140" s="24"/>
      <c r="H140" s="24"/>
      <c r="U140" s="15"/>
      <c r="V140" s="15"/>
      <c r="W140" s="15"/>
      <c r="X140" s="15"/>
      <c r="Y140" s="15"/>
      <c r="Z140" s="15"/>
      <c r="AA140" s="15"/>
    </row>
    <row r="141" spans="2:27" x14ac:dyDescent="0.25">
      <c r="B141" s="15"/>
      <c r="C141" s="15"/>
      <c r="D141" s="24"/>
      <c r="E141" s="15"/>
      <c r="F141" s="15"/>
      <c r="G141" s="24"/>
      <c r="H141" s="24"/>
      <c r="U141" s="15"/>
      <c r="V141" s="15"/>
      <c r="W141" s="15"/>
      <c r="X141" s="15"/>
      <c r="Y141" s="15"/>
      <c r="Z141" s="15"/>
      <c r="AA141" s="15"/>
    </row>
    <row r="142" spans="2:27" x14ac:dyDescent="0.25">
      <c r="U142" s="15"/>
      <c r="V142" s="15"/>
      <c r="W142" s="15"/>
      <c r="X142" s="15"/>
      <c r="Y142" s="15"/>
      <c r="Z142" s="15"/>
      <c r="AA142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F228-F141-457B-96FA-6677F2829CEB}">
  <dimension ref="A1:O727"/>
  <sheetViews>
    <sheetView topLeftCell="A310" workbookViewId="0">
      <selection activeCell="B337" sqref="B337"/>
    </sheetView>
  </sheetViews>
  <sheetFormatPr defaultRowHeight="15" x14ac:dyDescent="0.25"/>
  <cols>
    <col min="1" max="1" width="55.85546875" bestFit="1" customWidth="1"/>
    <col min="2" max="2" width="10.140625" bestFit="1" customWidth="1"/>
    <col min="5" max="5" width="19.140625" customWidth="1"/>
    <col min="6" max="6" width="32.28515625" bestFit="1" customWidth="1"/>
    <col min="7" max="7" width="10.5703125" bestFit="1" customWidth="1"/>
    <col min="8" max="8" width="11" bestFit="1" customWidth="1"/>
    <col min="9" max="9" width="27.28515625" customWidth="1"/>
    <col min="10" max="10" width="20" customWidth="1"/>
    <col min="11" max="11" width="14.7109375" bestFit="1" customWidth="1"/>
    <col min="12" max="12" width="11.5703125" bestFit="1" customWidth="1"/>
  </cols>
  <sheetData>
    <row r="1" spans="1:11" x14ac:dyDescent="0.25">
      <c r="A1" s="49" t="s">
        <v>75</v>
      </c>
      <c r="B1" s="49"/>
      <c r="C1" s="49"/>
      <c r="D1" s="50"/>
    </row>
    <row r="2" spans="1:11" x14ac:dyDescent="0.25">
      <c r="A2" s="51">
        <v>45103</v>
      </c>
      <c r="B2" s="51"/>
      <c r="C2" s="51"/>
      <c r="D2" s="52"/>
    </row>
    <row r="3" spans="1:11" x14ac:dyDescent="0.25">
      <c r="A3" s="53" t="s">
        <v>76</v>
      </c>
      <c r="B3" s="53"/>
      <c r="C3" s="53"/>
      <c r="D3" s="52"/>
    </row>
    <row r="4" spans="1:11" x14ac:dyDescent="0.25">
      <c r="A4" s="52"/>
      <c r="B4" s="52"/>
      <c r="C4" s="52"/>
      <c r="D4" s="52"/>
    </row>
    <row r="5" spans="1:11" x14ac:dyDescent="0.25">
      <c r="A5" s="54" t="s">
        <v>77</v>
      </c>
      <c r="B5" s="54"/>
      <c r="C5" s="54"/>
      <c r="D5" s="54"/>
    </row>
    <row r="6" spans="1:11" x14ac:dyDescent="0.25">
      <c r="A6" s="54" t="s">
        <v>1</v>
      </c>
      <c r="B6" s="54"/>
      <c r="C6" s="54"/>
      <c r="D6" s="54"/>
    </row>
    <row r="7" spans="1:11" x14ac:dyDescent="0.25">
      <c r="A7" s="53" t="s">
        <v>78</v>
      </c>
      <c r="B7" s="53"/>
      <c r="C7" s="53"/>
      <c r="D7" s="53"/>
    </row>
    <row r="8" spans="1:11" x14ac:dyDescent="0.25">
      <c r="A8" s="55" t="s">
        <v>3</v>
      </c>
      <c r="B8" s="55"/>
      <c r="C8" s="55"/>
      <c r="D8" s="55"/>
    </row>
    <row r="9" spans="1:11" x14ac:dyDescent="0.25">
      <c r="E9" s="33" t="s">
        <v>79</v>
      </c>
      <c r="F9" s="33" t="s">
        <v>6</v>
      </c>
      <c r="G9" s="56" t="s">
        <v>80</v>
      </c>
      <c r="H9" s="56" t="s">
        <v>81</v>
      </c>
      <c r="I9" s="56" t="s">
        <v>82</v>
      </c>
      <c r="J9" s="56" t="s">
        <v>83</v>
      </c>
      <c r="K9" s="56" t="s">
        <v>84</v>
      </c>
    </row>
    <row r="10" spans="1:11" x14ac:dyDescent="0.25">
      <c r="E10" s="15">
        <v>3000148661686.1001</v>
      </c>
      <c r="F10" s="15" t="s">
        <v>64</v>
      </c>
      <c r="G10" s="24">
        <v>750</v>
      </c>
      <c r="H10" s="15">
        <v>36</v>
      </c>
      <c r="I10" s="15">
        <v>0.29768</v>
      </c>
      <c r="J10" s="24">
        <v>223.26</v>
      </c>
      <c r="K10" s="24">
        <v>669.78</v>
      </c>
    </row>
    <row r="11" spans="1:11" x14ac:dyDescent="0.25">
      <c r="E11" s="15">
        <v>3000148661863.1001</v>
      </c>
      <c r="F11" s="15" t="s">
        <v>65</v>
      </c>
      <c r="G11" s="24">
        <v>776</v>
      </c>
      <c r="H11" s="15">
        <v>36</v>
      </c>
      <c r="I11" s="15">
        <v>0.29768</v>
      </c>
      <c r="J11" s="24">
        <v>231</v>
      </c>
      <c r="K11" s="24">
        <v>693</v>
      </c>
    </row>
    <row r="12" spans="1:11" x14ac:dyDescent="0.25">
      <c r="E12" s="15">
        <v>3000148799471.1001</v>
      </c>
      <c r="F12" s="15" t="s">
        <v>66</v>
      </c>
      <c r="G12" s="24">
        <v>1099</v>
      </c>
      <c r="H12" s="15">
        <v>36</v>
      </c>
      <c r="I12" s="15">
        <v>0.31641000000000002</v>
      </c>
      <c r="J12" s="24">
        <v>347.73</v>
      </c>
      <c r="K12" s="24">
        <v>1043.2</v>
      </c>
    </row>
    <row r="13" spans="1:11" x14ac:dyDescent="0.25">
      <c r="E13" s="15">
        <v>3000148662117.1001</v>
      </c>
      <c r="F13" s="15" t="s">
        <v>67</v>
      </c>
      <c r="G13" s="24">
        <v>1251</v>
      </c>
      <c r="H13" s="15">
        <v>36</v>
      </c>
      <c r="I13" s="15">
        <v>0.31641000000000002</v>
      </c>
      <c r="J13" s="24">
        <v>395.83</v>
      </c>
      <c r="K13" s="24">
        <v>1187.49</v>
      </c>
    </row>
    <row r="14" spans="1:11" x14ac:dyDescent="0.25">
      <c r="E14" s="15">
        <v>3000153941975.1001</v>
      </c>
      <c r="F14" s="15" t="s">
        <v>26</v>
      </c>
      <c r="G14" s="24">
        <v>1286</v>
      </c>
      <c r="H14" s="15">
        <v>36</v>
      </c>
      <c r="I14" s="15">
        <v>0.31641000000000002</v>
      </c>
      <c r="J14" s="24">
        <v>406.9</v>
      </c>
      <c r="K14" s="24">
        <v>1220.71</v>
      </c>
    </row>
    <row r="15" spans="1:11" x14ac:dyDescent="0.25">
      <c r="E15" s="15">
        <v>3000148662114.1001</v>
      </c>
      <c r="F15" s="15" t="s">
        <v>69</v>
      </c>
      <c r="G15" s="24">
        <v>1159</v>
      </c>
      <c r="H15" s="15">
        <v>36</v>
      </c>
      <c r="I15" s="15">
        <v>0.30055999999999999</v>
      </c>
      <c r="J15" s="24">
        <v>348.35</v>
      </c>
      <c r="K15" s="24">
        <v>1045.05</v>
      </c>
    </row>
    <row r="16" spans="1:11" x14ac:dyDescent="0.25">
      <c r="E16" s="15">
        <v>3000148964277.1001</v>
      </c>
      <c r="F16" s="15" t="s">
        <v>85</v>
      </c>
      <c r="G16" s="24">
        <v>1259</v>
      </c>
      <c r="H16" s="15">
        <v>36</v>
      </c>
      <c r="I16" s="15">
        <v>0.30055999999999999</v>
      </c>
      <c r="J16" s="24">
        <v>378.41</v>
      </c>
      <c r="K16" s="24">
        <v>1135.22</v>
      </c>
    </row>
    <row r="17" spans="5:11" x14ac:dyDescent="0.25">
      <c r="E17" s="15">
        <v>3000148965115.1001</v>
      </c>
      <c r="F17" s="15" t="s">
        <v>86</v>
      </c>
      <c r="G17" s="24">
        <v>1404</v>
      </c>
      <c r="H17" s="15">
        <v>36</v>
      </c>
      <c r="I17" s="15">
        <v>0.30055999999999999</v>
      </c>
      <c r="J17" s="24">
        <v>421.99</v>
      </c>
      <c r="K17" s="24">
        <v>1265.96</v>
      </c>
    </row>
    <row r="18" spans="5:11" x14ac:dyDescent="0.25">
      <c r="E18" s="15">
        <v>3000148660732.1001</v>
      </c>
      <c r="F18" s="15" t="s">
        <v>70</v>
      </c>
      <c r="G18" s="24">
        <v>1370</v>
      </c>
      <c r="H18" s="15">
        <v>36</v>
      </c>
      <c r="I18" s="15">
        <v>0.31208999999999998</v>
      </c>
      <c r="J18" s="24">
        <v>427.56</v>
      </c>
      <c r="K18" s="24">
        <v>1282.69</v>
      </c>
    </row>
    <row r="19" spans="5:11" x14ac:dyDescent="0.25">
      <c r="E19" s="15">
        <v>3000149619074.1001</v>
      </c>
      <c r="F19" s="15" t="s">
        <v>73</v>
      </c>
      <c r="G19" s="24">
        <v>1579</v>
      </c>
      <c r="H19" s="15">
        <v>36</v>
      </c>
      <c r="I19" s="15">
        <v>0.31208999999999998</v>
      </c>
      <c r="J19" s="24">
        <v>492.79</v>
      </c>
      <c r="K19" s="24">
        <v>1478.37</v>
      </c>
    </row>
    <row r="20" spans="5:11" x14ac:dyDescent="0.25">
      <c r="E20" s="15">
        <v>3000148532386.1001</v>
      </c>
      <c r="F20" s="15" t="s">
        <v>74</v>
      </c>
      <c r="G20" s="24">
        <v>2660</v>
      </c>
      <c r="H20" s="15">
        <v>36</v>
      </c>
      <c r="I20" s="15">
        <v>0.31208999999999998</v>
      </c>
      <c r="J20" s="24">
        <v>830.16</v>
      </c>
      <c r="K20" s="24">
        <v>2490.48</v>
      </c>
    </row>
    <row r="21" spans="5:11" x14ac:dyDescent="0.25">
      <c r="E21" s="15">
        <v>3000149114636.1001</v>
      </c>
      <c r="F21" s="15" t="s">
        <v>32</v>
      </c>
      <c r="G21" s="24">
        <v>2930</v>
      </c>
      <c r="H21" s="15">
        <v>36</v>
      </c>
      <c r="I21" s="15">
        <v>0.31208999999999998</v>
      </c>
      <c r="J21" s="24">
        <v>914.42</v>
      </c>
      <c r="K21" s="24">
        <v>2743.27</v>
      </c>
    </row>
    <row r="22" spans="5:11" x14ac:dyDescent="0.25">
      <c r="E22" s="15">
        <v>3000148532793.1001</v>
      </c>
      <c r="F22" s="15" t="s">
        <v>53</v>
      </c>
      <c r="G22" s="24">
        <v>2076</v>
      </c>
      <c r="H22" s="15">
        <v>36</v>
      </c>
      <c r="I22" s="15">
        <v>0.31208999999999998</v>
      </c>
      <c r="J22" s="24">
        <v>647.9</v>
      </c>
      <c r="K22" s="24">
        <v>1943.7</v>
      </c>
    </row>
    <row r="23" spans="5:11" x14ac:dyDescent="0.25">
      <c r="E23" s="15"/>
      <c r="F23" s="15"/>
      <c r="G23" s="24"/>
      <c r="H23" s="15"/>
      <c r="I23" s="15"/>
      <c r="J23" s="24"/>
      <c r="K23" s="24"/>
    </row>
    <row r="24" spans="5:11" x14ac:dyDescent="0.25">
      <c r="E24" s="15"/>
      <c r="F24" s="15"/>
      <c r="G24" s="24"/>
      <c r="H24" s="15"/>
      <c r="I24" s="15"/>
      <c r="J24" s="24"/>
      <c r="K24" s="24"/>
    </row>
    <row r="25" spans="5:11" x14ac:dyDescent="0.25">
      <c r="E25" s="15"/>
      <c r="F25" s="15"/>
      <c r="G25" s="24"/>
      <c r="H25" s="15"/>
      <c r="I25" s="15"/>
      <c r="J25" s="24"/>
      <c r="K25" s="24"/>
    </row>
    <row r="26" spans="5:11" x14ac:dyDescent="0.25">
      <c r="E26" s="15"/>
      <c r="F26" s="15"/>
      <c r="G26" s="24"/>
      <c r="H26" s="15"/>
      <c r="I26" s="15"/>
      <c r="J26" s="24"/>
      <c r="K26" s="24"/>
    </row>
    <row r="28" spans="5:11" x14ac:dyDescent="0.25">
      <c r="E28" s="33" t="s">
        <v>87</v>
      </c>
      <c r="F28" s="33" t="s">
        <v>6</v>
      </c>
      <c r="G28" s="33" t="s">
        <v>80</v>
      </c>
      <c r="H28" s="33" t="s">
        <v>81</v>
      </c>
      <c r="I28" s="33" t="s">
        <v>88</v>
      </c>
      <c r="J28" s="33" t="s">
        <v>83</v>
      </c>
      <c r="K28" s="33" t="s">
        <v>84</v>
      </c>
    </row>
    <row r="29" spans="5:11" x14ac:dyDescent="0.25">
      <c r="E29" s="15">
        <v>3000148531543.1001</v>
      </c>
      <c r="F29" s="15" t="s">
        <v>89</v>
      </c>
      <c r="G29" s="24">
        <v>759</v>
      </c>
      <c r="H29" s="15">
        <v>48</v>
      </c>
      <c r="I29" s="15">
        <v>0.24695</v>
      </c>
      <c r="J29" s="24">
        <v>187.44</v>
      </c>
      <c r="K29" s="24">
        <v>749.74</v>
      </c>
    </row>
    <row r="30" spans="5:11" x14ac:dyDescent="0.25">
      <c r="E30" s="15">
        <v>3000148661977.1001</v>
      </c>
      <c r="F30" s="15" t="s">
        <v>90</v>
      </c>
      <c r="G30" s="24">
        <v>785</v>
      </c>
      <c r="H30" s="15">
        <v>48</v>
      </c>
      <c r="I30" s="15">
        <v>0.24695</v>
      </c>
      <c r="J30" s="24">
        <v>193.86</v>
      </c>
      <c r="K30" s="24">
        <v>775.42</v>
      </c>
    </row>
    <row r="31" spans="5:11" x14ac:dyDescent="0.25">
      <c r="E31" s="15">
        <v>3000148800057.1001</v>
      </c>
      <c r="F31" s="15" t="s">
        <v>66</v>
      </c>
      <c r="G31" s="24">
        <v>1118</v>
      </c>
      <c r="H31" s="15">
        <v>48</v>
      </c>
      <c r="I31" s="15">
        <v>0.26293</v>
      </c>
      <c r="J31" s="24">
        <v>293.95999999999998</v>
      </c>
      <c r="K31" s="24">
        <v>1175.82</v>
      </c>
    </row>
    <row r="32" spans="5:11" x14ac:dyDescent="0.25">
      <c r="E32" s="15">
        <v>3000148663271.1001</v>
      </c>
      <c r="F32" s="15" t="s">
        <v>67</v>
      </c>
      <c r="G32" s="24">
        <v>1260</v>
      </c>
      <c r="H32" s="15">
        <v>48</v>
      </c>
      <c r="I32" s="15">
        <v>0.26293</v>
      </c>
      <c r="J32" s="24">
        <v>331.29</v>
      </c>
      <c r="K32" s="24">
        <v>1325.17</v>
      </c>
    </row>
    <row r="33" spans="1:12" x14ac:dyDescent="0.25">
      <c r="E33" s="15">
        <v>3000153515998.1001</v>
      </c>
      <c r="F33" s="15" t="s">
        <v>26</v>
      </c>
      <c r="G33" s="24">
        <v>1277</v>
      </c>
      <c r="H33" s="15">
        <v>48</v>
      </c>
      <c r="I33" s="15">
        <v>0.26293</v>
      </c>
      <c r="J33" s="24">
        <v>335.76</v>
      </c>
      <c r="K33" s="24">
        <v>1343.05</v>
      </c>
    </row>
    <row r="34" spans="1:12" x14ac:dyDescent="0.25">
      <c r="E34" s="15">
        <v>3000148998731.1001</v>
      </c>
      <c r="F34" s="15" t="s">
        <v>69</v>
      </c>
      <c r="G34" s="24">
        <v>1189</v>
      </c>
      <c r="H34" s="15">
        <v>48</v>
      </c>
      <c r="I34" s="15">
        <v>0.24906</v>
      </c>
      <c r="J34" s="24">
        <v>296.13</v>
      </c>
      <c r="K34" s="24">
        <v>1184.53</v>
      </c>
    </row>
    <row r="35" spans="1:12" x14ac:dyDescent="0.25">
      <c r="E35" s="15">
        <v>3000148966274.1001</v>
      </c>
      <c r="F35" s="15" t="s">
        <v>85</v>
      </c>
      <c r="G35" s="24">
        <v>1291</v>
      </c>
      <c r="H35" s="15">
        <v>48</v>
      </c>
      <c r="I35" s="15">
        <v>0.24906</v>
      </c>
      <c r="J35" s="24">
        <v>321.54000000000002</v>
      </c>
      <c r="K35" s="24">
        <v>1286.1500000000001</v>
      </c>
    </row>
    <row r="36" spans="1:12" x14ac:dyDescent="0.25">
      <c r="E36" s="15">
        <v>3000148967680.1001</v>
      </c>
      <c r="F36" s="15" t="s">
        <v>86</v>
      </c>
      <c r="G36" s="24">
        <v>1436</v>
      </c>
      <c r="H36" s="15">
        <v>48</v>
      </c>
      <c r="I36" s="15">
        <v>0.24906</v>
      </c>
      <c r="J36" s="24">
        <v>357.65</v>
      </c>
      <c r="K36" s="24">
        <v>1430.6</v>
      </c>
    </row>
    <row r="37" spans="1:12" x14ac:dyDescent="0.25">
      <c r="E37" s="15">
        <v>3000148661884.1001</v>
      </c>
      <c r="F37" s="15" t="s">
        <v>70</v>
      </c>
      <c r="G37" s="24">
        <v>1400</v>
      </c>
      <c r="H37" s="15">
        <v>48</v>
      </c>
      <c r="I37" s="15">
        <v>0.25511</v>
      </c>
      <c r="J37" s="24">
        <v>357.15</v>
      </c>
      <c r="K37" s="24">
        <v>1428.62</v>
      </c>
    </row>
    <row r="38" spans="1:12" x14ac:dyDescent="0.25">
      <c r="E38" s="15">
        <v>3000149620095.1001</v>
      </c>
      <c r="F38" s="15" t="s">
        <v>73</v>
      </c>
      <c r="G38" s="24">
        <v>1624</v>
      </c>
      <c r="H38" s="15">
        <v>48</v>
      </c>
      <c r="I38" s="15">
        <v>0.25511</v>
      </c>
      <c r="J38" s="24">
        <v>414.3</v>
      </c>
      <c r="K38" s="24">
        <v>1657.19</v>
      </c>
    </row>
    <row r="39" spans="1:12" x14ac:dyDescent="0.25">
      <c r="E39" s="15">
        <v>3000149115525.1001</v>
      </c>
      <c r="F39" s="15" t="s">
        <v>74</v>
      </c>
      <c r="G39" s="24">
        <v>2715</v>
      </c>
      <c r="H39" s="15">
        <v>48</v>
      </c>
      <c r="I39" s="15">
        <v>0.25511</v>
      </c>
      <c r="J39" s="24">
        <v>692.62</v>
      </c>
      <c r="K39" s="24">
        <v>2770.49</v>
      </c>
    </row>
    <row r="40" spans="1:12" x14ac:dyDescent="0.25">
      <c r="E40" s="15">
        <v>3000149113795.1001</v>
      </c>
      <c r="F40" s="15" t="s">
        <v>32</v>
      </c>
      <c r="G40" s="24">
        <v>2960</v>
      </c>
      <c r="H40" s="15">
        <v>48</v>
      </c>
      <c r="I40" s="15">
        <v>0.25541000000000003</v>
      </c>
      <c r="J40" s="24">
        <v>756.01</v>
      </c>
      <c r="K40" s="24">
        <v>3024.05</v>
      </c>
    </row>
    <row r="41" spans="1:12" x14ac:dyDescent="0.25">
      <c r="E41" s="15">
        <v>3000148532839.1001</v>
      </c>
      <c r="F41" s="15" t="s">
        <v>53</v>
      </c>
      <c r="G41" s="24">
        <v>2106</v>
      </c>
      <c r="H41" s="15">
        <v>48</v>
      </c>
      <c r="I41" s="15">
        <v>0.25541000000000003</v>
      </c>
      <c r="J41" s="24">
        <v>537.89</v>
      </c>
      <c r="K41" s="24">
        <v>2151.5700000000002</v>
      </c>
    </row>
    <row r="42" spans="1:12" x14ac:dyDescent="0.25">
      <c r="A42" s="31"/>
      <c r="B42" s="31"/>
      <c r="C42" s="31"/>
      <c r="D42" s="31"/>
      <c r="E42" s="42"/>
      <c r="F42" s="42"/>
      <c r="G42" s="57"/>
      <c r="H42" s="42"/>
      <c r="I42" s="42"/>
      <c r="J42" s="57"/>
      <c r="K42" s="57"/>
    </row>
    <row r="43" spans="1:12" x14ac:dyDescent="0.25">
      <c r="E43" s="15"/>
      <c r="F43" s="15"/>
      <c r="G43" s="24"/>
      <c r="H43" s="15"/>
      <c r="I43" s="15"/>
      <c r="J43" s="24"/>
      <c r="K43" s="24"/>
    </row>
    <row r="44" spans="1:12" x14ac:dyDescent="0.25">
      <c r="E44" s="15"/>
      <c r="F44" s="15"/>
      <c r="G44" s="24"/>
      <c r="H44" s="15"/>
      <c r="I44" s="15"/>
      <c r="J44" s="24"/>
      <c r="K44" s="24"/>
    </row>
    <row r="45" spans="1:12" x14ac:dyDescent="0.25">
      <c r="E45" s="15"/>
      <c r="F45" s="15"/>
      <c r="G45" s="24"/>
      <c r="H45" s="15"/>
      <c r="I45" s="15"/>
      <c r="J45" s="24"/>
      <c r="K45" s="24"/>
    </row>
    <row r="46" spans="1:12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</row>
    <row r="47" spans="1:12" x14ac:dyDescent="0.25">
      <c r="A47" t="s">
        <v>77</v>
      </c>
    </row>
    <row r="48" spans="1:12" x14ac:dyDescent="0.25">
      <c r="A48" t="s">
        <v>91</v>
      </c>
    </row>
    <row r="49" spans="1:11" x14ac:dyDescent="0.25">
      <c r="A49" t="s">
        <v>92</v>
      </c>
    </row>
    <row r="50" spans="1:11" x14ac:dyDescent="0.25">
      <c r="A50" t="s">
        <v>3</v>
      </c>
    </row>
    <row r="51" spans="1:11" x14ac:dyDescent="0.25">
      <c r="E51" s="33" t="s">
        <v>79</v>
      </c>
      <c r="F51" s="33" t="s">
        <v>6</v>
      </c>
      <c r="G51" s="33" t="s">
        <v>93</v>
      </c>
      <c r="H51" s="33" t="s">
        <v>94</v>
      </c>
      <c r="I51" s="33" t="s">
        <v>95</v>
      </c>
      <c r="J51" s="33" t="s">
        <v>63</v>
      </c>
      <c r="K51" s="33" t="s">
        <v>19</v>
      </c>
    </row>
    <row r="52" spans="1:11" x14ac:dyDescent="0.25">
      <c r="E52" s="15">
        <v>3000148661686.1001</v>
      </c>
      <c r="F52" s="15" t="s">
        <v>64</v>
      </c>
      <c r="G52" s="24">
        <v>750</v>
      </c>
      <c r="H52" s="15">
        <v>36</v>
      </c>
      <c r="I52" s="15">
        <v>2.5870000000000001E-2</v>
      </c>
      <c r="J52" s="24">
        <v>19.399999999999999</v>
      </c>
      <c r="K52" s="24">
        <v>698.49</v>
      </c>
    </row>
    <row r="53" spans="1:11" x14ac:dyDescent="0.25">
      <c r="E53" s="15">
        <v>3000148661863.1001</v>
      </c>
      <c r="F53" s="15" t="s">
        <v>65</v>
      </c>
      <c r="G53" s="24">
        <v>776</v>
      </c>
      <c r="H53" s="15">
        <v>36</v>
      </c>
      <c r="I53" s="15">
        <v>2.5870000000000001E-2</v>
      </c>
      <c r="J53" s="24">
        <v>20.079999999999998</v>
      </c>
      <c r="K53" s="24">
        <v>722.7</v>
      </c>
    </row>
    <row r="54" spans="1:11" x14ac:dyDescent="0.25">
      <c r="E54" s="15">
        <v>3000148799471.1001</v>
      </c>
      <c r="F54" s="15" t="s">
        <v>66</v>
      </c>
      <c r="G54" s="24">
        <v>1099</v>
      </c>
      <c r="H54" s="15">
        <v>36</v>
      </c>
      <c r="I54" s="15">
        <v>2.75E-2</v>
      </c>
      <c r="J54" s="24">
        <v>30.22</v>
      </c>
      <c r="K54" s="24">
        <v>1088.01</v>
      </c>
    </row>
    <row r="55" spans="1:11" x14ac:dyDescent="0.25">
      <c r="E55" s="15">
        <v>3000148662117.1001</v>
      </c>
      <c r="F55" s="15" t="s">
        <v>67</v>
      </c>
      <c r="G55" s="24">
        <v>1251</v>
      </c>
      <c r="H55" s="15">
        <v>36</v>
      </c>
      <c r="I55" s="15">
        <v>2.75E-2</v>
      </c>
      <c r="J55" s="24">
        <v>34.4</v>
      </c>
      <c r="K55" s="24">
        <v>1238.49</v>
      </c>
    </row>
    <row r="56" spans="1:11" x14ac:dyDescent="0.25">
      <c r="E56" s="15">
        <v>3000153941975.1001</v>
      </c>
      <c r="F56" s="15" t="s">
        <v>26</v>
      </c>
      <c r="G56" s="24">
        <v>1286</v>
      </c>
      <c r="H56" s="15">
        <v>36</v>
      </c>
      <c r="I56" s="15">
        <v>2.75E-2</v>
      </c>
      <c r="J56" s="24">
        <v>35.369999999999997</v>
      </c>
      <c r="K56" s="24">
        <v>1273.1400000000001</v>
      </c>
    </row>
    <row r="57" spans="1:11" x14ac:dyDescent="0.25">
      <c r="E57" s="15">
        <v>3000148662114.1001</v>
      </c>
      <c r="F57" s="15" t="s">
        <v>69</v>
      </c>
      <c r="G57" s="24">
        <v>1159</v>
      </c>
      <c r="H57" s="15">
        <v>36</v>
      </c>
      <c r="I57" s="15">
        <v>2.6120000000000001E-2</v>
      </c>
      <c r="J57" s="24">
        <v>30.27</v>
      </c>
      <c r="K57" s="24">
        <v>1089.83</v>
      </c>
    </row>
    <row r="58" spans="1:11" x14ac:dyDescent="0.25">
      <c r="E58" s="15">
        <v>3000148964277.1001</v>
      </c>
      <c r="F58" s="15" t="s">
        <v>85</v>
      </c>
      <c r="G58" s="24">
        <v>1259</v>
      </c>
      <c r="H58" s="15">
        <v>36</v>
      </c>
      <c r="I58" s="15">
        <v>2.6120000000000001E-2</v>
      </c>
      <c r="J58" s="24">
        <v>32.89</v>
      </c>
      <c r="K58" s="24">
        <v>1183.8599999999999</v>
      </c>
    </row>
    <row r="59" spans="1:11" x14ac:dyDescent="0.25">
      <c r="E59" s="15">
        <v>3000148965115.1001</v>
      </c>
      <c r="F59" s="15" t="s">
        <v>86</v>
      </c>
      <c r="G59" s="24">
        <v>1404</v>
      </c>
      <c r="H59" s="15">
        <v>36</v>
      </c>
      <c r="I59" s="15">
        <v>2.6120000000000001E-2</v>
      </c>
      <c r="J59" s="24">
        <v>36.67</v>
      </c>
      <c r="K59" s="24">
        <v>1320.21</v>
      </c>
    </row>
    <row r="60" spans="1:11" x14ac:dyDescent="0.25">
      <c r="E60" s="15">
        <v>3000148660732.1001</v>
      </c>
      <c r="F60" s="15" t="s">
        <v>70</v>
      </c>
      <c r="G60" s="24">
        <v>1370</v>
      </c>
      <c r="H60" s="15">
        <v>36</v>
      </c>
      <c r="I60" s="15">
        <v>2.7130000000000001E-2</v>
      </c>
      <c r="J60" s="24">
        <v>37.17</v>
      </c>
      <c r="K60" s="24">
        <v>1338.05</v>
      </c>
    </row>
    <row r="61" spans="1:11" x14ac:dyDescent="0.25">
      <c r="E61" s="15">
        <v>3000149619074.1001</v>
      </c>
      <c r="F61" s="15" t="s">
        <v>73</v>
      </c>
      <c r="G61" s="24">
        <v>1579</v>
      </c>
      <c r="H61" s="15">
        <v>36</v>
      </c>
      <c r="I61" s="15">
        <v>2.7130000000000001E-2</v>
      </c>
      <c r="J61" s="24">
        <v>42.84</v>
      </c>
      <c r="K61" s="24">
        <v>1542.18</v>
      </c>
    </row>
    <row r="62" spans="1:11" x14ac:dyDescent="0.25">
      <c r="E62" s="15">
        <v>3000148532386.1001</v>
      </c>
      <c r="F62" s="15" t="s">
        <v>74</v>
      </c>
      <c r="G62" s="24">
        <v>2660</v>
      </c>
      <c r="H62" s="15">
        <v>36</v>
      </c>
      <c r="I62" s="15">
        <v>2.7130000000000001E-2</v>
      </c>
      <c r="J62" s="24">
        <v>72.17</v>
      </c>
      <c r="K62" s="24">
        <v>2597.9699999999998</v>
      </c>
    </row>
    <row r="63" spans="1:11" x14ac:dyDescent="0.25">
      <c r="E63" s="15">
        <v>3000149114636.1001</v>
      </c>
      <c r="F63" s="15" t="s">
        <v>32</v>
      </c>
      <c r="G63" s="24">
        <v>2930</v>
      </c>
      <c r="H63" s="15">
        <v>36</v>
      </c>
      <c r="I63" s="15">
        <v>2.7130000000000001E-2</v>
      </c>
      <c r="J63" s="24">
        <v>79.489999999999995</v>
      </c>
      <c r="K63" s="24">
        <v>2861.67</v>
      </c>
    </row>
    <row r="64" spans="1:11" x14ac:dyDescent="0.25">
      <c r="E64" s="15">
        <v>3000148532793.1001</v>
      </c>
      <c r="F64" s="15" t="s">
        <v>53</v>
      </c>
      <c r="G64" s="24">
        <v>2076</v>
      </c>
      <c r="H64" s="15">
        <v>36</v>
      </c>
      <c r="I64" s="15">
        <v>2.7130000000000001E-2</v>
      </c>
      <c r="J64" s="24">
        <v>56.32</v>
      </c>
      <c r="K64" s="24">
        <v>2027.59</v>
      </c>
    </row>
    <row r="65" spans="1:11" x14ac:dyDescent="0.25">
      <c r="A65" s="31"/>
      <c r="B65" s="31"/>
      <c r="C65" s="31"/>
      <c r="D65" s="31"/>
      <c r="E65" s="42"/>
      <c r="F65" s="42"/>
      <c r="G65" s="57"/>
      <c r="H65" s="42"/>
      <c r="I65" s="42"/>
      <c r="J65" s="57"/>
      <c r="K65" s="57"/>
    </row>
    <row r="66" spans="1:11" x14ac:dyDescent="0.25">
      <c r="E66" s="15"/>
      <c r="F66" s="15"/>
      <c r="G66" s="24"/>
      <c r="H66" s="15"/>
      <c r="I66" s="15"/>
      <c r="J66" s="24"/>
      <c r="K66" s="24"/>
    </row>
    <row r="67" spans="1:11" x14ac:dyDescent="0.25">
      <c r="E67" s="15"/>
      <c r="F67" s="15"/>
      <c r="G67" s="24"/>
      <c r="H67" s="15"/>
      <c r="I67" s="15"/>
      <c r="J67" s="24"/>
      <c r="K67" s="24"/>
    </row>
    <row r="68" spans="1:11" x14ac:dyDescent="0.25">
      <c r="A68" s="58"/>
      <c r="B68" s="58"/>
      <c r="C68" s="58"/>
      <c r="D68" s="58"/>
      <c r="E68" s="59"/>
      <c r="F68" s="59"/>
      <c r="G68" s="60"/>
      <c r="H68" s="59"/>
      <c r="I68" s="59"/>
      <c r="J68" s="60"/>
      <c r="K68" s="60"/>
    </row>
    <row r="69" spans="1:1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</row>
    <row r="70" spans="1:11" x14ac:dyDescent="0.25">
      <c r="A70" t="s">
        <v>77</v>
      </c>
    </row>
    <row r="71" spans="1:11" x14ac:dyDescent="0.25">
      <c r="A71" t="s">
        <v>96</v>
      </c>
    </row>
    <row r="72" spans="1:11" x14ac:dyDescent="0.25">
      <c r="A72" t="s">
        <v>92</v>
      </c>
    </row>
    <row r="73" spans="1:11" x14ac:dyDescent="0.25">
      <c r="A73" t="s">
        <v>3</v>
      </c>
    </row>
    <row r="75" spans="1:11" ht="25.5" x14ac:dyDescent="0.25">
      <c r="E75" s="61" t="s">
        <v>79</v>
      </c>
      <c r="F75" s="62" t="s">
        <v>97</v>
      </c>
      <c r="G75" s="62" t="s">
        <v>93</v>
      </c>
      <c r="H75" s="62" t="s">
        <v>94</v>
      </c>
      <c r="I75" s="63" t="s">
        <v>98</v>
      </c>
      <c r="J75" s="62" t="s">
        <v>99</v>
      </c>
      <c r="K75" s="64" t="s">
        <v>19</v>
      </c>
    </row>
    <row r="76" spans="1:11" x14ac:dyDescent="0.25">
      <c r="E76" s="15">
        <v>3000148661686.1001</v>
      </c>
      <c r="F76" s="15" t="s">
        <v>64</v>
      </c>
      <c r="G76" s="65">
        <v>750</v>
      </c>
      <c r="H76" s="66">
        <v>36</v>
      </c>
      <c r="I76" s="67">
        <v>7.7030000000000001E-2</v>
      </c>
      <c r="J76" s="65">
        <v>57.77</v>
      </c>
      <c r="K76" s="65">
        <v>693.27</v>
      </c>
    </row>
    <row r="77" spans="1:11" x14ac:dyDescent="0.25">
      <c r="E77" s="15">
        <v>3000148661863.1001</v>
      </c>
      <c r="F77" s="15" t="s">
        <v>65</v>
      </c>
      <c r="G77" s="65">
        <v>776</v>
      </c>
      <c r="H77" s="66">
        <v>36</v>
      </c>
      <c r="I77" s="67">
        <v>7.7030000000000001E-2</v>
      </c>
      <c r="J77" s="65">
        <v>59.78</v>
      </c>
      <c r="K77" s="65">
        <v>717.3</v>
      </c>
    </row>
    <row r="78" spans="1:11" x14ac:dyDescent="0.25">
      <c r="E78" s="15">
        <v>3000148799471.1001</v>
      </c>
      <c r="F78" s="15" t="s">
        <v>66</v>
      </c>
      <c r="G78" s="68">
        <v>1099</v>
      </c>
      <c r="H78" s="66">
        <v>36</v>
      </c>
      <c r="I78" s="67">
        <v>8.1879999999999994E-2</v>
      </c>
      <c r="J78" s="65">
        <v>89.99</v>
      </c>
      <c r="K78" s="68">
        <v>1079.83</v>
      </c>
    </row>
    <row r="79" spans="1:11" x14ac:dyDescent="0.25">
      <c r="E79" s="15">
        <v>3000148662117.1001</v>
      </c>
      <c r="F79" s="15" t="s">
        <v>67</v>
      </c>
      <c r="G79" s="68">
        <v>1251</v>
      </c>
      <c r="H79" s="66">
        <v>36</v>
      </c>
      <c r="I79" s="67">
        <v>8.1879999999999994E-2</v>
      </c>
      <c r="J79" s="65">
        <v>102.43</v>
      </c>
      <c r="K79" s="68">
        <v>1229.18</v>
      </c>
    </row>
    <row r="80" spans="1:11" x14ac:dyDescent="0.25">
      <c r="E80" s="15">
        <v>3000153941975.1001</v>
      </c>
      <c r="F80" s="15" t="s">
        <v>26</v>
      </c>
      <c r="G80" s="68">
        <v>1286</v>
      </c>
      <c r="H80" s="66">
        <v>36</v>
      </c>
      <c r="I80" s="67">
        <v>8.1879999999999994E-2</v>
      </c>
      <c r="J80" s="65">
        <v>105.3</v>
      </c>
      <c r="K80" s="68">
        <v>1263.57</v>
      </c>
    </row>
    <row r="81" spans="1:11" x14ac:dyDescent="0.25">
      <c r="E81" s="15">
        <v>3000148662114.1001</v>
      </c>
      <c r="F81" s="15" t="s">
        <v>69</v>
      </c>
      <c r="G81" s="68">
        <v>1159</v>
      </c>
      <c r="H81" s="66">
        <v>36</v>
      </c>
      <c r="I81" s="67">
        <v>7.7770000000000006E-2</v>
      </c>
      <c r="J81" s="65">
        <v>90.14</v>
      </c>
      <c r="K81" s="68">
        <v>1081.6300000000001</v>
      </c>
    </row>
    <row r="82" spans="1:11" x14ac:dyDescent="0.25">
      <c r="E82" s="15">
        <v>3000148964277.1001</v>
      </c>
      <c r="F82" s="15" t="s">
        <v>85</v>
      </c>
      <c r="G82" s="68">
        <v>1259</v>
      </c>
      <c r="H82" s="66">
        <v>36</v>
      </c>
      <c r="I82" s="67">
        <v>7.7770000000000006E-2</v>
      </c>
      <c r="J82" s="65">
        <v>97.91</v>
      </c>
      <c r="K82" s="68">
        <v>1174.95</v>
      </c>
    </row>
    <row r="83" spans="1:11" x14ac:dyDescent="0.25">
      <c r="E83" s="15">
        <v>3000148965115.1001</v>
      </c>
      <c r="F83" s="15" t="s">
        <v>86</v>
      </c>
      <c r="G83" s="68">
        <v>1404</v>
      </c>
      <c r="H83" s="66">
        <v>36</v>
      </c>
      <c r="I83" s="67">
        <v>7.7770000000000006E-2</v>
      </c>
      <c r="J83" s="65">
        <v>109.19</v>
      </c>
      <c r="K83" s="68">
        <v>1310.27</v>
      </c>
    </row>
    <row r="84" spans="1:11" x14ac:dyDescent="0.25">
      <c r="E84" s="15">
        <v>3000148660732.1001</v>
      </c>
      <c r="F84" s="15" t="s">
        <v>70</v>
      </c>
      <c r="G84" s="68">
        <v>1370</v>
      </c>
      <c r="H84" s="66">
        <v>36</v>
      </c>
      <c r="I84" s="67">
        <v>8.0759999999999998E-2</v>
      </c>
      <c r="J84" s="65">
        <v>110.64</v>
      </c>
      <c r="K84" s="68">
        <v>1327.69</v>
      </c>
    </row>
    <row r="85" spans="1:11" x14ac:dyDescent="0.25">
      <c r="E85" s="15">
        <v>3000149619074.1001</v>
      </c>
      <c r="F85" s="15" t="s">
        <v>73</v>
      </c>
      <c r="G85" s="68">
        <v>1579</v>
      </c>
      <c r="H85" s="66">
        <v>36</v>
      </c>
      <c r="I85" s="67">
        <v>8.0759999999999998E-2</v>
      </c>
      <c r="J85" s="65">
        <v>127.52</v>
      </c>
      <c r="K85" s="68">
        <v>1530.24</v>
      </c>
    </row>
    <row r="86" spans="1:11" x14ac:dyDescent="0.25">
      <c r="E86" s="15">
        <v>3000148532386.1001</v>
      </c>
      <c r="F86" s="15" t="s">
        <v>74</v>
      </c>
      <c r="G86" s="68">
        <v>2660</v>
      </c>
      <c r="H86" s="66">
        <v>36</v>
      </c>
      <c r="I86" s="67">
        <v>8.0759999999999998E-2</v>
      </c>
      <c r="J86" s="65">
        <v>214.82</v>
      </c>
      <c r="K86" s="68">
        <v>2577.86</v>
      </c>
    </row>
    <row r="87" spans="1:11" x14ac:dyDescent="0.25">
      <c r="E87" s="15">
        <v>3000149114636.1001</v>
      </c>
      <c r="F87" s="15" t="s">
        <v>32</v>
      </c>
      <c r="G87" s="68">
        <v>2930</v>
      </c>
      <c r="H87" s="66">
        <v>36</v>
      </c>
      <c r="I87" s="67">
        <v>8.0759999999999998E-2</v>
      </c>
      <c r="J87" s="65">
        <v>236.63</v>
      </c>
      <c r="K87" s="68">
        <v>2839.52</v>
      </c>
    </row>
    <row r="88" spans="1:11" x14ac:dyDescent="0.25">
      <c r="E88" s="15">
        <v>3000148532793.1001</v>
      </c>
      <c r="F88" s="15" t="s">
        <v>53</v>
      </c>
      <c r="G88" s="68">
        <v>2076</v>
      </c>
      <c r="H88" s="66">
        <v>36</v>
      </c>
      <c r="I88" s="67">
        <v>8.0759999999999998E-2</v>
      </c>
      <c r="J88" s="65">
        <v>167.66</v>
      </c>
      <c r="K88" s="68">
        <v>2011.89</v>
      </c>
    </row>
    <row r="89" spans="1:11" x14ac:dyDescent="0.25">
      <c r="A89" s="31"/>
      <c r="B89" s="31"/>
      <c r="C89" s="31"/>
      <c r="D89" s="31"/>
      <c r="E89" s="42"/>
      <c r="F89" s="42"/>
      <c r="G89" s="69"/>
      <c r="H89" s="70"/>
      <c r="I89" s="71"/>
      <c r="J89" s="72"/>
      <c r="K89" s="69"/>
    </row>
    <row r="90" spans="1:11" x14ac:dyDescent="0.25">
      <c r="E90" s="15"/>
      <c r="F90" s="15"/>
      <c r="G90" s="73"/>
      <c r="H90" s="73"/>
      <c r="I90" s="74"/>
      <c r="J90" s="73"/>
      <c r="K90" s="73"/>
    </row>
    <row r="91" spans="1:11" x14ac:dyDescent="0.25">
      <c r="E91" s="15"/>
      <c r="F91" s="15"/>
      <c r="G91" s="73"/>
      <c r="H91" s="73"/>
      <c r="I91" s="74"/>
      <c r="J91" s="73"/>
      <c r="K91" s="73"/>
    </row>
    <row r="92" spans="1:11" x14ac:dyDescent="0.25">
      <c r="E92" s="15"/>
      <c r="F92" s="15"/>
      <c r="G92" s="68"/>
      <c r="H92" s="66"/>
      <c r="I92" s="67"/>
      <c r="J92" s="65"/>
      <c r="K92" s="75"/>
    </row>
    <row r="93" spans="1:11" x14ac:dyDescent="0.25">
      <c r="E93" s="15"/>
      <c r="F93" s="15"/>
      <c r="G93" s="68"/>
      <c r="H93" s="66"/>
      <c r="I93" s="67"/>
      <c r="J93" s="65"/>
      <c r="K93" s="75"/>
    </row>
    <row r="95" spans="1:11" x14ac:dyDescent="0.25">
      <c r="A95" t="s">
        <v>100</v>
      </c>
    </row>
    <row r="96" spans="1:11" x14ac:dyDescent="0.25">
      <c r="A96" t="s">
        <v>77</v>
      </c>
    </row>
    <row r="97" spans="1:12" x14ac:dyDescent="0.25">
      <c r="A97" t="s">
        <v>1</v>
      </c>
    </row>
    <row r="98" spans="1:12" x14ac:dyDescent="0.25">
      <c r="A98" t="s">
        <v>101</v>
      </c>
    </row>
    <row r="99" spans="1:12" x14ac:dyDescent="0.25">
      <c r="A99" t="s">
        <v>3</v>
      </c>
    </row>
    <row r="100" spans="1:12" x14ac:dyDescent="0.25">
      <c r="E100" s="76" t="s">
        <v>79</v>
      </c>
      <c r="F100" s="76" t="s">
        <v>97</v>
      </c>
      <c r="G100" s="76" t="s">
        <v>93</v>
      </c>
      <c r="H100" s="76" t="s">
        <v>94</v>
      </c>
      <c r="I100" s="76" t="s">
        <v>102</v>
      </c>
      <c r="J100" s="76" t="s">
        <v>103</v>
      </c>
      <c r="K100" s="76" t="s">
        <v>104</v>
      </c>
      <c r="L100" s="77"/>
    </row>
    <row r="101" spans="1:12" x14ac:dyDescent="0.25">
      <c r="E101" s="15">
        <v>3000148661686.1001</v>
      </c>
      <c r="F101" s="56" t="s">
        <v>105</v>
      </c>
      <c r="G101" s="24">
        <v>750</v>
      </c>
      <c r="H101" s="15">
        <v>36</v>
      </c>
      <c r="I101" s="15">
        <v>0.29768</v>
      </c>
      <c r="J101" s="24">
        <v>223.26</v>
      </c>
      <c r="K101" s="24">
        <v>669.78</v>
      </c>
      <c r="L101" s="15"/>
    </row>
    <row r="102" spans="1:12" x14ac:dyDescent="0.25">
      <c r="E102" s="15">
        <v>3000148661863.1001</v>
      </c>
      <c r="F102" s="56" t="s">
        <v>106</v>
      </c>
      <c r="G102" s="24">
        <v>776</v>
      </c>
      <c r="H102" s="15">
        <v>36</v>
      </c>
      <c r="I102" s="15">
        <v>0.29768</v>
      </c>
      <c r="J102" s="24">
        <v>231</v>
      </c>
      <c r="K102" s="24">
        <v>693</v>
      </c>
      <c r="L102" s="15"/>
    </row>
    <row r="103" spans="1:12" x14ac:dyDescent="0.25">
      <c r="E103" s="15">
        <v>3000157515395.1001</v>
      </c>
      <c r="F103" s="56" t="s">
        <v>107</v>
      </c>
      <c r="G103" s="24">
        <v>1099</v>
      </c>
      <c r="H103" s="15">
        <v>36</v>
      </c>
      <c r="I103" s="15">
        <v>0.31641000000000002</v>
      </c>
      <c r="J103" s="24">
        <v>347.73</v>
      </c>
      <c r="K103" s="24">
        <v>1043.2</v>
      </c>
      <c r="L103" s="15"/>
    </row>
    <row r="104" spans="1:12" x14ac:dyDescent="0.25">
      <c r="E104" s="15">
        <v>3000157515976.1001</v>
      </c>
      <c r="F104" s="56" t="s">
        <v>108</v>
      </c>
      <c r="G104" s="24">
        <v>1251</v>
      </c>
      <c r="H104" s="15">
        <v>36</v>
      </c>
      <c r="I104" s="15">
        <v>0.31641000000000002</v>
      </c>
      <c r="J104" s="24">
        <v>395.83</v>
      </c>
      <c r="K104" s="24">
        <v>1187.49</v>
      </c>
      <c r="L104" s="15"/>
    </row>
    <row r="105" spans="1:12" x14ac:dyDescent="0.25">
      <c r="E105" s="15">
        <v>3000153941975.1001</v>
      </c>
      <c r="F105" s="56" t="s">
        <v>109</v>
      </c>
      <c r="G105" s="24">
        <v>1286</v>
      </c>
      <c r="H105" s="15">
        <v>36</v>
      </c>
      <c r="I105" s="15">
        <v>0.31641000000000002</v>
      </c>
      <c r="J105" s="24">
        <v>406.9</v>
      </c>
      <c r="K105" s="24">
        <v>1220.71</v>
      </c>
      <c r="L105" s="15"/>
    </row>
    <row r="106" spans="1:12" x14ac:dyDescent="0.25">
      <c r="E106" s="15">
        <v>3000157513678.1001</v>
      </c>
      <c r="F106" s="56" t="s">
        <v>110</v>
      </c>
      <c r="G106" s="24">
        <v>1939</v>
      </c>
      <c r="H106" s="15">
        <v>36</v>
      </c>
      <c r="I106" s="15">
        <v>0.31641000000000002</v>
      </c>
      <c r="J106" s="24">
        <v>613.52</v>
      </c>
      <c r="K106" s="24">
        <v>1840.56</v>
      </c>
      <c r="L106" s="15"/>
    </row>
    <row r="107" spans="1:12" x14ac:dyDescent="0.25">
      <c r="E107" s="15">
        <v>3000148799471.1001</v>
      </c>
      <c r="F107" s="56" t="s">
        <v>107</v>
      </c>
      <c r="G107" s="24">
        <v>1099</v>
      </c>
      <c r="H107" s="15">
        <v>36</v>
      </c>
      <c r="I107" s="15">
        <v>0.31641000000000002</v>
      </c>
      <c r="J107" s="24">
        <v>347.73</v>
      </c>
      <c r="K107" s="24">
        <v>1043.2</v>
      </c>
      <c r="L107" s="15"/>
    </row>
    <row r="108" spans="1:12" x14ac:dyDescent="0.25">
      <c r="E108" s="15">
        <v>3000148662117.1001</v>
      </c>
      <c r="F108" s="56" t="s">
        <v>108</v>
      </c>
      <c r="G108" s="24">
        <v>1251</v>
      </c>
      <c r="H108" s="15">
        <v>36</v>
      </c>
      <c r="I108" s="15">
        <v>0.31641000000000002</v>
      </c>
      <c r="J108" s="24">
        <v>395.83</v>
      </c>
      <c r="K108" s="24">
        <v>1187.49</v>
      </c>
      <c r="L108" s="15"/>
    </row>
    <row r="109" spans="1:12" x14ac:dyDescent="0.25">
      <c r="E109" s="15">
        <v>3000153941975.1001</v>
      </c>
      <c r="F109" s="56" t="s">
        <v>109</v>
      </c>
      <c r="G109" s="24">
        <v>1286</v>
      </c>
      <c r="H109" s="15">
        <v>36</v>
      </c>
      <c r="I109" s="15">
        <v>0.31641000000000002</v>
      </c>
      <c r="J109" s="24">
        <v>406.9</v>
      </c>
      <c r="K109" s="24">
        <v>1220.71</v>
      </c>
      <c r="L109" s="15"/>
    </row>
    <row r="110" spans="1:12" x14ac:dyDescent="0.25">
      <c r="E110" s="15">
        <v>3000157515549.1001</v>
      </c>
      <c r="F110" s="56" t="s">
        <v>111</v>
      </c>
      <c r="G110" s="24">
        <v>1159</v>
      </c>
      <c r="H110" s="15">
        <v>36</v>
      </c>
      <c r="I110" s="15">
        <v>0.30055999999999999</v>
      </c>
      <c r="J110" s="24">
        <v>348.35</v>
      </c>
      <c r="K110" s="24">
        <v>1045.05</v>
      </c>
      <c r="L110" s="15"/>
    </row>
    <row r="111" spans="1:12" x14ac:dyDescent="0.25">
      <c r="E111" s="15">
        <v>3000157515976.1001</v>
      </c>
      <c r="F111" s="56" t="s">
        <v>112</v>
      </c>
      <c r="G111" s="24">
        <v>1259</v>
      </c>
      <c r="H111" s="15">
        <v>36</v>
      </c>
      <c r="I111" s="15">
        <v>0.30055999999999999</v>
      </c>
      <c r="J111" s="24">
        <v>378.41</v>
      </c>
      <c r="K111" s="24">
        <v>1135.22</v>
      </c>
      <c r="L111" s="15"/>
    </row>
    <row r="112" spans="1:12" x14ac:dyDescent="0.25">
      <c r="E112" s="15">
        <v>3000157515976.1001</v>
      </c>
      <c r="F112" s="56" t="s">
        <v>113</v>
      </c>
      <c r="G112" s="24">
        <v>1404</v>
      </c>
      <c r="H112" s="15">
        <v>36</v>
      </c>
      <c r="I112" s="15">
        <v>0.30055999999999999</v>
      </c>
      <c r="J112" s="24">
        <v>421.99</v>
      </c>
      <c r="K112" s="24">
        <v>1265.96</v>
      </c>
      <c r="L112" s="15"/>
    </row>
    <row r="113" spans="1:12" x14ac:dyDescent="0.25">
      <c r="E113" s="15">
        <v>3000148662114.1001</v>
      </c>
      <c r="F113" s="56" t="s">
        <v>111</v>
      </c>
      <c r="G113" s="24">
        <v>1159</v>
      </c>
      <c r="H113" s="15">
        <v>36</v>
      </c>
      <c r="I113" s="15">
        <v>0.30055999999999999</v>
      </c>
      <c r="J113" s="24">
        <v>348.35</v>
      </c>
      <c r="K113" s="24">
        <v>1045.05</v>
      </c>
      <c r="L113" s="15"/>
    </row>
    <row r="114" spans="1:12" x14ac:dyDescent="0.25">
      <c r="E114" s="15">
        <v>3000148964277.1001</v>
      </c>
      <c r="F114" s="56" t="s">
        <v>112</v>
      </c>
      <c r="G114" s="24">
        <v>1259</v>
      </c>
      <c r="H114" s="15">
        <v>36</v>
      </c>
      <c r="I114" s="15">
        <v>0.30055999999999999</v>
      </c>
      <c r="J114" s="24">
        <v>378.41</v>
      </c>
      <c r="K114" s="24">
        <v>1135.22</v>
      </c>
      <c r="L114" s="15"/>
    </row>
    <row r="115" spans="1:12" x14ac:dyDescent="0.25">
      <c r="E115" s="15">
        <v>3000148965115.1001</v>
      </c>
      <c r="F115" s="56" t="s">
        <v>113</v>
      </c>
      <c r="G115" s="24">
        <v>1404</v>
      </c>
      <c r="H115" s="15">
        <v>36</v>
      </c>
      <c r="I115" s="15">
        <v>0.30055999999999999</v>
      </c>
      <c r="J115" s="24">
        <v>421.99</v>
      </c>
      <c r="K115" s="24">
        <v>1265.96</v>
      </c>
      <c r="L115" s="15"/>
    </row>
    <row r="116" spans="1:12" x14ac:dyDescent="0.25">
      <c r="E116" s="15">
        <v>3000157513475.1001</v>
      </c>
      <c r="F116" s="56" t="s">
        <v>70</v>
      </c>
      <c r="G116" s="24">
        <v>1370</v>
      </c>
      <c r="H116" s="15">
        <v>36</v>
      </c>
      <c r="I116" s="15">
        <v>0.31208999999999998</v>
      </c>
      <c r="J116" s="24">
        <v>427.56</v>
      </c>
      <c r="K116" s="24">
        <v>1282.6300000000001</v>
      </c>
      <c r="L116" s="15"/>
    </row>
    <row r="117" spans="1:12" x14ac:dyDescent="0.25">
      <c r="E117" s="15">
        <v>3000157514969.1001</v>
      </c>
      <c r="F117" s="56" t="s">
        <v>114</v>
      </c>
      <c r="G117" s="24">
        <v>1579</v>
      </c>
      <c r="H117" s="15">
        <v>36</v>
      </c>
      <c r="I117" s="15">
        <v>0.31208999999999998</v>
      </c>
      <c r="J117" s="24">
        <v>492.79</v>
      </c>
      <c r="K117" s="24">
        <v>1478.37</v>
      </c>
      <c r="L117" s="15"/>
    </row>
    <row r="118" spans="1:12" x14ac:dyDescent="0.25">
      <c r="E118" s="15">
        <v>3000157515789.1001</v>
      </c>
      <c r="F118" s="56" t="s">
        <v>115</v>
      </c>
      <c r="G118" s="24">
        <v>2660</v>
      </c>
      <c r="H118" s="15">
        <v>36</v>
      </c>
      <c r="I118" s="15">
        <v>0.31208999999999998</v>
      </c>
      <c r="J118" s="24">
        <v>830.16</v>
      </c>
      <c r="K118" s="24">
        <v>2490.48</v>
      </c>
      <c r="L118" s="15"/>
    </row>
    <row r="119" spans="1:12" x14ac:dyDescent="0.25">
      <c r="E119" s="15">
        <v>3000148660732.1001</v>
      </c>
      <c r="F119" s="56" t="s">
        <v>116</v>
      </c>
      <c r="G119" s="24">
        <v>1370</v>
      </c>
      <c r="H119" s="15">
        <v>36</v>
      </c>
      <c r="I119" s="15">
        <v>0.31208999999999998</v>
      </c>
      <c r="J119" s="24">
        <v>427.56</v>
      </c>
      <c r="K119" s="24">
        <v>1282.6300000000001</v>
      </c>
      <c r="L119" s="15"/>
    </row>
    <row r="120" spans="1:12" x14ac:dyDescent="0.25">
      <c r="E120" s="15">
        <v>3000149619074.1001</v>
      </c>
      <c r="F120" s="56" t="s">
        <v>114</v>
      </c>
      <c r="G120" s="24">
        <v>1579</v>
      </c>
      <c r="H120" s="15">
        <v>36</v>
      </c>
      <c r="I120" s="15">
        <v>0.31208999999999998</v>
      </c>
      <c r="J120" s="24">
        <v>492.79</v>
      </c>
      <c r="K120" s="24">
        <v>1478.37</v>
      </c>
      <c r="L120" s="15"/>
    </row>
    <row r="121" spans="1:12" x14ac:dyDescent="0.25">
      <c r="E121" s="15">
        <v>3000148532386.1001</v>
      </c>
      <c r="F121" s="56" t="s">
        <v>115</v>
      </c>
      <c r="G121" s="24">
        <v>2660</v>
      </c>
      <c r="H121" s="15">
        <v>36</v>
      </c>
      <c r="I121" s="15">
        <v>0.31208999999999998</v>
      </c>
      <c r="J121" s="24">
        <v>830.16</v>
      </c>
      <c r="K121" s="24">
        <v>2490.48</v>
      </c>
      <c r="L121" s="15"/>
    </row>
    <row r="122" spans="1:12" x14ac:dyDescent="0.25">
      <c r="E122" s="15">
        <v>3000157533000.1001</v>
      </c>
      <c r="F122" s="56" t="s">
        <v>117</v>
      </c>
      <c r="G122" s="24">
        <v>2930</v>
      </c>
      <c r="H122" s="15">
        <v>36</v>
      </c>
      <c r="I122" s="15">
        <v>0.31208999999999998</v>
      </c>
      <c r="J122" s="24">
        <v>914.42</v>
      </c>
      <c r="K122" s="24">
        <v>2743.27</v>
      </c>
      <c r="L122" s="15"/>
    </row>
    <row r="123" spans="1:12" x14ac:dyDescent="0.25">
      <c r="E123" s="15">
        <v>3000157514245.1001</v>
      </c>
      <c r="F123" s="56" t="s">
        <v>118</v>
      </c>
      <c r="G123" s="24">
        <v>2076</v>
      </c>
      <c r="H123" s="15">
        <v>36</v>
      </c>
      <c r="I123" s="15">
        <v>0.31208999999999998</v>
      </c>
      <c r="J123" s="24">
        <v>647.9</v>
      </c>
      <c r="K123" s="24">
        <v>1943.7</v>
      </c>
      <c r="L123" s="15"/>
    </row>
    <row r="124" spans="1:12" x14ac:dyDescent="0.25">
      <c r="E124" s="15">
        <v>3000149114636.1001</v>
      </c>
      <c r="F124" s="56" t="s">
        <v>117</v>
      </c>
      <c r="G124" s="24">
        <v>2930</v>
      </c>
      <c r="H124" s="15">
        <v>36</v>
      </c>
      <c r="I124" s="15">
        <v>0.31208999999999998</v>
      </c>
      <c r="J124" s="24">
        <v>914.42</v>
      </c>
      <c r="K124" s="24">
        <v>2743.27</v>
      </c>
      <c r="L124" s="15"/>
    </row>
    <row r="125" spans="1:12" x14ac:dyDescent="0.25">
      <c r="E125" s="15">
        <v>3000148532793.1001</v>
      </c>
      <c r="F125" s="56" t="s">
        <v>118</v>
      </c>
      <c r="G125" s="24">
        <v>2076</v>
      </c>
      <c r="H125" s="15">
        <v>36</v>
      </c>
      <c r="I125" s="15">
        <v>0.31208999999999998</v>
      </c>
      <c r="J125" s="24">
        <v>647.9</v>
      </c>
      <c r="K125" s="24">
        <v>1943.7</v>
      </c>
      <c r="L125" s="15"/>
    </row>
    <row r="126" spans="1:12" x14ac:dyDescent="0.25">
      <c r="A126" s="31"/>
      <c r="B126" s="31"/>
      <c r="C126" s="31"/>
      <c r="D126" s="31"/>
      <c r="E126" s="78"/>
      <c r="F126" s="79"/>
      <c r="G126" s="79"/>
      <c r="H126" s="79"/>
      <c r="I126" s="79"/>
      <c r="J126" s="79"/>
      <c r="K126" s="79"/>
      <c r="L126" s="77"/>
    </row>
    <row r="127" spans="1:12" x14ac:dyDescent="0.25">
      <c r="A127" s="31"/>
      <c r="B127" s="31"/>
      <c r="C127" s="31"/>
      <c r="D127" s="31"/>
      <c r="E127" s="80"/>
      <c r="F127" s="31"/>
      <c r="G127" s="31"/>
      <c r="H127" s="31"/>
      <c r="I127" s="31"/>
      <c r="J127" s="31"/>
      <c r="K127" s="31"/>
    </row>
    <row r="128" spans="1:12" x14ac:dyDescent="0.25">
      <c r="E128" s="77" t="s">
        <v>119</v>
      </c>
      <c r="F128" s="77" t="s">
        <v>97</v>
      </c>
      <c r="G128" s="77" t="s">
        <v>93</v>
      </c>
      <c r="H128" s="77" t="s">
        <v>94</v>
      </c>
      <c r="I128" s="77" t="s">
        <v>102</v>
      </c>
      <c r="J128" s="77" t="s">
        <v>103</v>
      </c>
      <c r="K128" s="77" t="s">
        <v>104</v>
      </c>
    </row>
    <row r="129" spans="1:11" x14ac:dyDescent="0.25">
      <c r="E129" s="15">
        <v>3000157514994.1001</v>
      </c>
      <c r="F129" s="56" t="s">
        <v>105</v>
      </c>
      <c r="G129" s="81">
        <v>759</v>
      </c>
      <c r="H129">
        <v>48</v>
      </c>
      <c r="I129">
        <v>0.24842</v>
      </c>
      <c r="J129">
        <v>188.55</v>
      </c>
      <c r="K129">
        <v>4.46</v>
      </c>
    </row>
    <row r="130" spans="1:11" x14ac:dyDescent="0.25">
      <c r="E130" s="15">
        <v>3000157515355.1001</v>
      </c>
      <c r="F130" s="56" t="s">
        <v>106</v>
      </c>
      <c r="G130" s="81">
        <v>785</v>
      </c>
      <c r="H130">
        <v>48</v>
      </c>
      <c r="I130">
        <v>0.24842</v>
      </c>
      <c r="J130" s="81">
        <v>195.01</v>
      </c>
      <c r="K130" s="81">
        <v>4.62</v>
      </c>
    </row>
    <row r="131" spans="1:11" x14ac:dyDescent="0.25">
      <c r="E131" s="15">
        <v>3000157515876.1001</v>
      </c>
      <c r="F131" s="56" t="s">
        <v>107</v>
      </c>
      <c r="G131" s="81">
        <v>1118</v>
      </c>
      <c r="H131">
        <v>48</v>
      </c>
      <c r="I131">
        <v>0.2641</v>
      </c>
      <c r="J131" s="81">
        <v>295.26</v>
      </c>
      <c r="K131" s="81">
        <v>5.23</v>
      </c>
    </row>
    <row r="132" spans="1:11" x14ac:dyDescent="0.25">
      <c r="E132" s="15">
        <v>3000157515976.1001</v>
      </c>
      <c r="F132" s="56" t="s">
        <v>108</v>
      </c>
      <c r="G132" s="81">
        <v>1260</v>
      </c>
      <c r="H132">
        <v>48</v>
      </c>
      <c r="I132">
        <v>0.2641</v>
      </c>
      <c r="J132" s="81">
        <v>332.77</v>
      </c>
      <c r="K132" s="81">
        <v>5.9</v>
      </c>
    </row>
    <row r="133" spans="1:11" x14ac:dyDescent="0.25">
      <c r="E133" s="15">
        <v>3000153515998.1001</v>
      </c>
      <c r="F133" s="56" t="s">
        <v>109</v>
      </c>
      <c r="G133" s="81">
        <v>1277</v>
      </c>
      <c r="H133">
        <v>48</v>
      </c>
      <c r="I133">
        <v>0</v>
      </c>
      <c r="J133" s="81">
        <v>0</v>
      </c>
      <c r="K133" s="81">
        <v>5.98</v>
      </c>
    </row>
    <row r="134" spans="1:11" x14ac:dyDescent="0.25">
      <c r="E134" s="15">
        <v>3000157513678.1001</v>
      </c>
      <c r="F134" s="56" t="s">
        <v>110</v>
      </c>
      <c r="G134" s="81">
        <v>1950</v>
      </c>
      <c r="H134">
        <v>48</v>
      </c>
      <c r="I134">
        <v>0</v>
      </c>
      <c r="J134" s="81">
        <v>0</v>
      </c>
      <c r="K134" s="81" t="s">
        <v>120</v>
      </c>
    </row>
    <row r="135" spans="1:11" x14ac:dyDescent="0.25">
      <c r="E135" s="15">
        <v>3000157516662.1001</v>
      </c>
      <c r="F135" s="56" t="s">
        <v>111</v>
      </c>
      <c r="G135" s="81">
        <v>1189</v>
      </c>
      <c r="H135">
        <v>48</v>
      </c>
      <c r="I135">
        <v>0.25052000000000002</v>
      </c>
      <c r="J135" s="81">
        <v>297.87</v>
      </c>
      <c r="K135" s="81">
        <v>6.94</v>
      </c>
    </row>
    <row r="136" spans="1:11" x14ac:dyDescent="0.25">
      <c r="E136" s="15">
        <v>3000157515976.1001</v>
      </c>
      <c r="F136" s="56" t="s">
        <v>112</v>
      </c>
      <c r="G136" s="81">
        <v>1291</v>
      </c>
      <c r="H136">
        <v>48</v>
      </c>
      <c r="I136">
        <v>0.25052000000000002</v>
      </c>
      <c r="J136" s="81">
        <v>323.42</v>
      </c>
      <c r="K136" s="81">
        <v>7.54</v>
      </c>
    </row>
    <row r="137" spans="1:11" x14ac:dyDescent="0.25">
      <c r="E137" s="15">
        <v>3000157515976.1001</v>
      </c>
      <c r="F137" s="56" t="s">
        <v>113</v>
      </c>
      <c r="G137" s="81">
        <v>1436</v>
      </c>
      <c r="H137">
        <v>48</v>
      </c>
      <c r="I137">
        <v>0.25052000000000002</v>
      </c>
      <c r="J137" s="81">
        <v>359.75</v>
      </c>
      <c r="K137" s="81">
        <v>8.39</v>
      </c>
    </row>
    <row r="138" spans="1:11" x14ac:dyDescent="0.25">
      <c r="E138" s="15">
        <v>3000157514036.1001</v>
      </c>
      <c r="F138" s="56" t="s">
        <v>70</v>
      </c>
      <c r="G138" s="81">
        <v>1400</v>
      </c>
      <c r="H138">
        <v>48</v>
      </c>
      <c r="I138">
        <v>0.25679000000000002</v>
      </c>
      <c r="J138" s="81">
        <v>359.51</v>
      </c>
      <c r="K138" s="81">
        <v>9.41</v>
      </c>
    </row>
    <row r="139" spans="1:11" x14ac:dyDescent="0.25">
      <c r="E139" s="15">
        <v>3000157515075.1001</v>
      </c>
      <c r="F139" s="56" t="s">
        <v>114</v>
      </c>
      <c r="G139" s="81">
        <v>1624</v>
      </c>
      <c r="H139">
        <v>48</v>
      </c>
      <c r="I139">
        <v>0.25679000000000002</v>
      </c>
      <c r="J139" s="81">
        <v>417.03</v>
      </c>
      <c r="K139" s="81">
        <v>10.91</v>
      </c>
    </row>
    <row r="140" spans="1:11" x14ac:dyDescent="0.25">
      <c r="E140" s="15">
        <v>3000157532115.1001</v>
      </c>
      <c r="F140" s="56" t="s">
        <v>115</v>
      </c>
      <c r="G140" s="81">
        <v>2715</v>
      </c>
      <c r="H140">
        <v>48</v>
      </c>
      <c r="I140">
        <v>0.25679000000000002</v>
      </c>
      <c r="J140" s="81">
        <v>697.18</v>
      </c>
      <c r="K140" s="81">
        <v>18.239999999999998</v>
      </c>
    </row>
    <row r="141" spans="1:11" x14ac:dyDescent="0.25">
      <c r="E141" s="15">
        <v>3000157533000.1001</v>
      </c>
      <c r="F141" s="56" t="s">
        <v>117</v>
      </c>
      <c r="G141" s="81">
        <v>2960</v>
      </c>
      <c r="H141">
        <v>48</v>
      </c>
      <c r="I141">
        <v>0.25679000000000002</v>
      </c>
      <c r="J141" s="81">
        <v>760.1</v>
      </c>
      <c r="K141" s="81">
        <v>16.34</v>
      </c>
    </row>
    <row r="142" spans="1:11" x14ac:dyDescent="0.25">
      <c r="E142" s="15">
        <v>3000157514245.1001</v>
      </c>
      <c r="F142" s="56" t="s">
        <v>118</v>
      </c>
      <c r="G142" s="81">
        <v>2106</v>
      </c>
      <c r="H142">
        <v>48</v>
      </c>
      <c r="I142">
        <v>0.25679000000000002</v>
      </c>
      <c r="J142" s="81">
        <v>540.79999999999995</v>
      </c>
      <c r="K142" s="81">
        <v>11.63</v>
      </c>
    </row>
    <row r="143" spans="1:11" x14ac:dyDescent="0.25">
      <c r="A143" s="31"/>
      <c r="B143" s="31"/>
      <c r="C143" s="31"/>
      <c r="D143" s="31"/>
      <c r="E143" s="42"/>
      <c r="F143" s="82"/>
      <c r="G143" s="83"/>
      <c r="H143" s="31"/>
      <c r="I143" s="31"/>
      <c r="J143" s="83"/>
      <c r="K143" s="83"/>
    </row>
    <row r="144" spans="1:11" x14ac:dyDescent="0.25">
      <c r="A144" s="31"/>
      <c r="B144" s="31"/>
      <c r="C144" s="31"/>
      <c r="D144" s="31"/>
      <c r="E144" s="42"/>
      <c r="F144" s="31"/>
      <c r="G144" s="83"/>
      <c r="H144" s="31"/>
      <c r="I144" s="31"/>
      <c r="J144" s="83"/>
      <c r="K144" s="83"/>
    </row>
    <row r="145" spans="1:12" ht="24" x14ac:dyDescent="0.25">
      <c r="E145" s="84" t="s">
        <v>119</v>
      </c>
      <c r="F145" s="85" t="s">
        <v>97</v>
      </c>
      <c r="G145" s="85" t="s">
        <v>93</v>
      </c>
      <c r="H145" s="85" t="s">
        <v>94</v>
      </c>
      <c r="I145" s="86" t="s">
        <v>102</v>
      </c>
      <c r="J145" s="16" t="s">
        <v>103</v>
      </c>
      <c r="K145" s="16" t="s">
        <v>104</v>
      </c>
    </row>
    <row r="146" spans="1:12" x14ac:dyDescent="0.25">
      <c r="E146" s="15">
        <v>3000148531543.1001</v>
      </c>
      <c r="F146" s="56" t="s">
        <v>105</v>
      </c>
      <c r="G146" s="81">
        <v>759</v>
      </c>
      <c r="H146">
        <v>48</v>
      </c>
      <c r="I146" s="77">
        <v>0.24695</v>
      </c>
      <c r="J146" s="87">
        <v>187.44</v>
      </c>
      <c r="K146" s="81">
        <v>749.74</v>
      </c>
    </row>
    <row r="147" spans="1:12" x14ac:dyDescent="0.25">
      <c r="E147" s="15">
        <v>3000148661977.1001</v>
      </c>
      <c r="F147" s="56" t="s">
        <v>106</v>
      </c>
      <c r="G147" s="81">
        <v>785</v>
      </c>
      <c r="H147">
        <v>48</v>
      </c>
      <c r="I147" s="77">
        <v>0.24695</v>
      </c>
      <c r="J147" s="87">
        <v>193.86</v>
      </c>
      <c r="K147" s="81">
        <v>775.42</v>
      </c>
      <c r="L147" s="58"/>
    </row>
    <row r="148" spans="1:12" x14ac:dyDescent="0.25">
      <c r="E148" s="15">
        <v>3000148800057.1001</v>
      </c>
      <c r="F148" s="56" t="s">
        <v>107</v>
      </c>
      <c r="G148" s="81">
        <v>1118</v>
      </c>
      <c r="H148">
        <v>48</v>
      </c>
      <c r="I148" s="77">
        <v>0.26293</v>
      </c>
      <c r="J148" s="87">
        <v>293.95999999999998</v>
      </c>
      <c r="K148" s="81">
        <v>1175.82</v>
      </c>
    </row>
    <row r="149" spans="1:12" x14ac:dyDescent="0.25">
      <c r="E149" s="15">
        <v>3000148663271.1001</v>
      </c>
      <c r="F149" s="56" t="s">
        <v>108</v>
      </c>
      <c r="G149" s="81">
        <v>1260</v>
      </c>
      <c r="H149">
        <v>48</v>
      </c>
      <c r="I149" s="77">
        <v>0.26293</v>
      </c>
      <c r="J149" s="87">
        <v>331.29</v>
      </c>
      <c r="K149" s="81">
        <v>1325.17</v>
      </c>
    </row>
    <row r="150" spans="1:12" x14ac:dyDescent="0.25">
      <c r="E150" s="15">
        <v>3000153515998.1001</v>
      </c>
      <c r="F150" s="56" t="s">
        <v>109</v>
      </c>
      <c r="G150" s="81">
        <v>1277</v>
      </c>
      <c r="H150">
        <v>48</v>
      </c>
      <c r="I150" s="77">
        <v>0.26293</v>
      </c>
      <c r="J150" s="87">
        <v>335.76</v>
      </c>
      <c r="K150" s="81">
        <v>1343.05</v>
      </c>
    </row>
    <row r="151" spans="1:12" x14ac:dyDescent="0.25">
      <c r="E151" s="15">
        <v>3000148998731.1001</v>
      </c>
      <c r="F151" s="56" t="s">
        <v>111</v>
      </c>
      <c r="G151" s="81">
        <v>1189</v>
      </c>
      <c r="H151">
        <v>48</v>
      </c>
      <c r="I151" s="77">
        <v>0.24906</v>
      </c>
      <c r="J151" s="87">
        <v>296.13</v>
      </c>
      <c r="K151" s="81">
        <v>1184.53</v>
      </c>
    </row>
    <row r="152" spans="1:12" x14ac:dyDescent="0.25">
      <c r="E152" s="15">
        <v>3000148966274.1001</v>
      </c>
      <c r="F152" s="56" t="s">
        <v>112</v>
      </c>
      <c r="G152" s="81">
        <v>1291</v>
      </c>
      <c r="H152">
        <v>48</v>
      </c>
      <c r="I152" s="77">
        <v>0.24906</v>
      </c>
      <c r="J152" s="87">
        <v>321.54000000000002</v>
      </c>
      <c r="K152" s="81">
        <v>1286.1500000000001</v>
      </c>
    </row>
    <row r="153" spans="1:12" x14ac:dyDescent="0.25">
      <c r="E153" s="15">
        <v>3000148967680.1001</v>
      </c>
      <c r="F153" s="56" t="s">
        <v>113</v>
      </c>
      <c r="G153" s="81">
        <v>1436</v>
      </c>
      <c r="H153">
        <v>48</v>
      </c>
      <c r="I153" s="77">
        <v>0.24906</v>
      </c>
      <c r="J153" s="87">
        <v>357.65</v>
      </c>
      <c r="K153" s="81">
        <v>1430.6</v>
      </c>
    </row>
    <row r="154" spans="1:12" x14ac:dyDescent="0.25">
      <c r="E154" s="15">
        <v>3000148661884.1001</v>
      </c>
      <c r="F154" s="56" t="s">
        <v>70</v>
      </c>
      <c r="G154" s="81">
        <v>1400</v>
      </c>
      <c r="H154">
        <v>48</v>
      </c>
      <c r="I154" s="77">
        <v>0.25511</v>
      </c>
      <c r="J154" s="87">
        <v>357.15</v>
      </c>
      <c r="K154" s="81">
        <v>1428.62</v>
      </c>
    </row>
    <row r="155" spans="1:12" x14ac:dyDescent="0.25">
      <c r="E155" s="15">
        <v>3000149620095.1001</v>
      </c>
      <c r="F155" s="56" t="s">
        <v>114</v>
      </c>
      <c r="G155" s="81">
        <v>1624</v>
      </c>
      <c r="H155">
        <v>48</v>
      </c>
      <c r="I155" s="77">
        <v>0.25511</v>
      </c>
      <c r="J155" s="87">
        <v>414.3</v>
      </c>
      <c r="K155" s="81">
        <v>1657.19</v>
      </c>
    </row>
    <row r="156" spans="1:12" x14ac:dyDescent="0.25">
      <c r="E156" s="15">
        <v>3000149115525.1001</v>
      </c>
      <c r="F156" s="56" t="s">
        <v>115</v>
      </c>
      <c r="G156" s="81">
        <v>2715</v>
      </c>
      <c r="H156">
        <v>48</v>
      </c>
      <c r="I156" s="77">
        <v>0.25511</v>
      </c>
      <c r="J156" s="87">
        <v>692.62</v>
      </c>
      <c r="K156" s="81">
        <v>2770.49</v>
      </c>
    </row>
    <row r="157" spans="1:12" x14ac:dyDescent="0.25">
      <c r="E157" s="15">
        <v>3000149113795.1001</v>
      </c>
      <c r="F157" s="56" t="s">
        <v>117</v>
      </c>
      <c r="G157" s="81">
        <v>2960</v>
      </c>
      <c r="H157">
        <v>48</v>
      </c>
      <c r="I157" s="77">
        <v>0.25541000000000003</v>
      </c>
      <c r="J157" s="87">
        <v>756.01</v>
      </c>
      <c r="K157" s="81">
        <v>3024.05</v>
      </c>
    </row>
    <row r="158" spans="1:12" x14ac:dyDescent="0.25">
      <c r="E158" s="15">
        <v>3000148532839.1001</v>
      </c>
      <c r="F158" s="56" t="s">
        <v>118</v>
      </c>
      <c r="G158" s="81">
        <v>2106</v>
      </c>
      <c r="H158">
        <v>48</v>
      </c>
      <c r="I158" s="77">
        <v>0.25541000000000003</v>
      </c>
      <c r="J158" s="87">
        <v>537.89</v>
      </c>
      <c r="K158" s="81">
        <v>2151.5700000000002</v>
      </c>
    </row>
    <row r="159" spans="1:12" x14ac:dyDescent="0.25">
      <c r="A159" s="31"/>
      <c r="B159" s="31"/>
      <c r="C159" s="31"/>
      <c r="D159" s="31"/>
      <c r="E159" s="42"/>
      <c r="F159" s="82"/>
      <c r="G159" s="83"/>
      <c r="H159" s="31"/>
      <c r="I159" s="79"/>
      <c r="J159" s="88"/>
      <c r="K159" s="83"/>
    </row>
    <row r="160" spans="1:12" x14ac:dyDescent="0.25">
      <c r="A160" s="31"/>
      <c r="B160" s="31"/>
      <c r="C160" s="31"/>
      <c r="D160" s="31"/>
      <c r="E160" s="42"/>
      <c r="F160" s="82"/>
      <c r="G160" s="83"/>
      <c r="H160" s="31"/>
      <c r="I160" s="79"/>
      <c r="J160" s="88"/>
      <c r="K160" s="83"/>
    </row>
    <row r="161" spans="1:11" x14ac:dyDescent="0.25">
      <c r="A161" s="31"/>
      <c r="B161" s="31"/>
      <c r="C161" s="31"/>
      <c r="D161" s="31"/>
      <c r="E161" s="42"/>
      <c r="F161" s="82"/>
      <c r="G161" s="83"/>
      <c r="H161" s="31"/>
      <c r="I161" s="79"/>
      <c r="J161" s="88"/>
      <c r="K161" s="83"/>
    </row>
    <row r="162" spans="1:11" x14ac:dyDescent="0.25">
      <c r="A162" s="31"/>
      <c r="B162" s="31"/>
      <c r="C162" s="31"/>
      <c r="D162" s="31"/>
      <c r="E162" s="42"/>
      <c r="F162" s="82"/>
      <c r="G162" s="83"/>
      <c r="H162" s="31"/>
      <c r="I162" s="79"/>
      <c r="J162" s="88"/>
      <c r="K162" s="83"/>
    </row>
    <row r="163" spans="1:11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</row>
    <row r="164" spans="1:11" x14ac:dyDescent="0.25">
      <c r="A164" t="s">
        <v>77</v>
      </c>
    </row>
    <row r="165" spans="1:11" x14ac:dyDescent="0.25">
      <c r="A165" t="s">
        <v>121</v>
      </c>
    </row>
    <row r="166" spans="1:11" x14ac:dyDescent="0.25">
      <c r="A166" t="s">
        <v>60</v>
      </c>
    </row>
    <row r="167" spans="1:11" x14ac:dyDescent="0.25">
      <c r="A167" t="s">
        <v>3</v>
      </c>
    </row>
    <row r="169" spans="1:11" ht="24" x14ac:dyDescent="0.25">
      <c r="E169" s="84" t="s">
        <v>122</v>
      </c>
      <c r="F169" s="85" t="s">
        <v>97</v>
      </c>
      <c r="G169" s="85" t="s">
        <v>93</v>
      </c>
      <c r="H169" s="85" t="s">
        <v>94</v>
      </c>
      <c r="I169" s="86" t="s">
        <v>102</v>
      </c>
      <c r="J169" s="89" t="s">
        <v>63</v>
      </c>
      <c r="K169" s="16" t="s">
        <v>104</v>
      </c>
    </row>
    <row r="170" spans="1:11" x14ac:dyDescent="0.25">
      <c r="E170" s="15">
        <v>3000148661686.1001</v>
      </c>
      <c r="F170" s="56" t="s">
        <v>105</v>
      </c>
      <c r="G170" s="87">
        <v>750</v>
      </c>
      <c r="H170" s="77">
        <v>36</v>
      </c>
      <c r="I170" s="77">
        <v>2.5870000000000001E-2</v>
      </c>
      <c r="J170" s="90">
        <v>19.399999999999999</v>
      </c>
      <c r="K170" s="90">
        <v>698.49</v>
      </c>
    </row>
    <row r="171" spans="1:11" x14ac:dyDescent="0.25">
      <c r="E171" s="15">
        <v>3000148661863.1001</v>
      </c>
      <c r="F171" s="56" t="s">
        <v>106</v>
      </c>
      <c r="G171" s="87">
        <v>776</v>
      </c>
      <c r="H171" s="77">
        <v>36</v>
      </c>
      <c r="I171" s="77">
        <v>2.5870000000000001E-2</v>
      </c>
      <c r="J171" s="90">
        <v>20.079999999999998</v>
      </c>
      <c r="K171" s="90">
        <v>722.7</v>
      </c>
    </row>
    <row r="172" spans="1:11" x14ac:dyDescent="0.25">
      <c r="E172" s="15">
        <v>3000157515395.1001</v>
      </c>
      <c r="F172" s="56" t="s">
        <v>107</v>
      </c>
      <c r="G172" s="87">
        <v>1099</v>
      </c>
      <c r="H172" s="77">
        <v>36</v>
      </c>
      <c r="I172" s="77">
        <v>2.75E-2</v>
      </c>
      <c r="J172" s="90">
        <v>30.22</v>
      </c>
      <c r="K172" s="90">
        <v>1088.01</v>
      </c>
    </row>
    <row r="173" spans="1:11" x14ac:dyDescent="0.25">
      <c r="E173" s="15">
        <v>3000157515976.1001</v>
      </c>
      <c r="F173" s="56" t="s">
        <v>108</v>
      </c>
      <c r="G173" s="87">
        <v>1251</v>
      </c>
      <c r="H173" s="77">
        <v>36</v>
      </c>
      <c r="I173" s="77">
        <v>2.75E-2</v>
      </c>
      <c r="J173" s="90">
        <v>34.4</v>
      </c>
      <c r="K173" s="90">
        <v>1238.49</v>
      </c>
    </row>
    <row r="174" spans="1:11" x14ac:dyDescent="0.25">
      <c r="E174" s="15">
        <v>3000153941975.1001</v>
      </c>
      <c r="F174" s="56" t="s">
        <v>109</v>
      </c>
      <c r="G174" s="87">
        <v>1286</v>
      </c>
      <c r="H174" s="77">
        <v>36</v>
      </c>
      <c r="I174" s="77">
        <v>2.75E-2</v>
      </c>
      <c r="J174" s="90">
        <v>35.369999999999997</v>
      </c>
      <c r="K174" s="90">
        <v>1273.1400000000001</v>
      </c>
    </row>
    <row r="175" spans="1:11" x14ac:dyDescent="0.25">
      <c r="E175" s="15">
        <v>3000157513678.1001</v>
      </c>
      <c r="F175" s="56" t="s">
        <v>109</v>
      </c>
      <c r="G175" s="87">
        <v>1939</v>
      </c>
      <c r="H175" s="77">
        <v>36</v>
      </c>
      <c r="I175" s="77">
        <v>2.75E-2</v>
      </c>
      <c r="J175" s="90">
        <v>53.32</v>
      </c>
      <c r="K175" s="90">
        <v>1919.61</v>
      </c>
    </row>
    <row r="176" spans="1:11" x14ac:dyDescent="0.25">
      <c r="E176" s="15">
        <v>3000148799471.1001</v>
      </c>
      <c r="F176" s="56" t="s">
        <v>107</v>
      </c>
      <c r="G176" s="87">
        <v>1099</v>
      </c>
      <c r="H176" s="77">
        <v>36</v>
      </c>
      <c r="I176" s="77">
        <v>2.75E-2</v>
      </c>
      <c r="J176" s="90">
        <v>30.22</v>
      </c>
      <c r="K176" s="90">
        <v>1088.01</v>
      </c>
    </row>
    <row r="177" spans="5:11" x14ac:dyDescent="0.25">
      <c r="E177" s="15">
        <v>3000148662117.1001</v>
      </c>
      <c r="F177" s="56" t="s">
        <v>108</v>
      </c>
      <c r="G177" s="87">
        <v>1251</v>
      </c>
      <c r="H177" s="77">
        <v>36</v>
      </c>
      <c r="I177" s="77">
        <v>2.75E-2</v>
      </c>
      <c r="J177" s="90">
        <v>34.4</v>
      </c>
      <c r="K177" s="90">
        <v>1238.49</v>
      </c>
    </row>
    <row r="178" spans="5:11" x14ac:dyDescent="0.25">
      <c r="E178" s="15">
        <v>3000153941975.1001</v>
      </c>
      <c r="F178" s="56" t="s">
        <v>109</v>
      </c>
      <c r="G178" s="87">
        <v>1286</v>
      </c>
      <c r="H178" s="77">
        <v>36</v>
      </c>
      <c r="I178" s="77">
        <v>2.75E-2</v>
      </c>
      <c r="J178" s="90">
        <v>35.369999999999997</v>
      </c>
      <c r="K178" s="90">
        <v>1273.1400000000001</v>
      </c>
    </row>
    <row r="179" spans="5:11" x14ac:dyDescent="0.25">
      <c r="E179" s="15">
        <v>3000157515549.1001</v>
      </c>
      <c r="F179" s="56" t="s">
        <v>111</v>
      </c>
      <c r="G179" s="87">
        <v>1159</v>
      </c>
      <c r="H179" s="77">
        <v>36</v>
      </c>
      <c r="I179" s="77">
        <v>2.6120000000000001E-2</v>
      </c>
      <c r="J179" s="90">
        <v>30.27</v>
      </c>
      <c r="K179" s="90">
        <v>1089.83</v>
      </c>
    </row>
    <row r="180" spans="5:11" x14ac:dyDescent="0.25">
      <c r="E180" s="15">
        <v>3000157515976.1001</v>
      </c>
      <c r="F180" s="56" t="s">
        <v>112</v>
      </c>
      <c r="G180" s="87">
        <v>1259</v>
      </c>
      <c r="H180" s="77">
        <v>36</v>
      </c>
      <c r="I180" s="77">
        <v>2.6120000000000001E-2</v>
      </c>
      <c r="J180" s="90">
        <v>32.89</v>
      </c>
      <c r="K180" s="90">
        <v>1183.8599999999999</v>
      </c>
    </row>
    <row r="181" spans="5:11" x14ac:dyDescent="0.25">
      <c r="E181" s="15">
        <v>3000157515976.1001</v>
      </c>
      <c r="F181" s="56" t="s">
        <v>113</v>
      </c>
      <c r="G181" s="87">
        <v>1404</v>
      </c>
      <c r="H181" s="77">
        <v>36</v>
      </c>
      <c r="I181" s="77">
        <v>2.6120000000000001E-2</v>
      </c>
      <c r="J181" s="90">
        <v>36.67</v>
      </c>
      <c r="K181" s="90">
        <v>1320.21</v>
      </c>
    </row>
    <row r="182" spans="5:11" x14ac:dyDescent="0.25">
      <c r="E182" s="15">
        <v>3000148662114.1001</v>
      </c>
      <c r="F182" s="56" t="s">
        <v>111</v>
      </c>
      <c r="G182" s="87">
        <v>1159</v>
      </c>
      <c r="H182" s="77">
        <v>36</v>
      </c>
      <c r="I182" s="77">
        <v>2.6120000000000001E-2</v>
      </c>
      <c r="J182" s="90">
        <v>30.27</v>
      </c>
      <c r="K182" s="90">
        <v>1089.83</v>
      </c>
    </row>
    <row r="183" spans="5:11" x14ac:dyDescent="0.25">
      <c r="E183" s="15">
        <v>3000148964277.1001</v>
      </c>
      <c r="F183" s="56" t="s">
        <v>112</v>
      </c>
      <c r="G183" s="87">
        <v>1259</v>
      </c>
      <c r="H183" s="77">
        <v>36</v>
      </c>
      <c r="I183" s="77">
        <v>2.6120000000000001E-2</v>
      </c>
      <c r="J183" s="90">
        <v>32.89</v>
      </c>
      <c r="K183" s="90">
        <v>1183.8599999999999</v>
      </c>
    </row>
    <row r="184" spans="5:11" x14ac:dyDescent="0.25">
      <c r="E184" s="15">
        <v>3000148965115.1001</v>
      </c>
      <c r="F184" s="56" t="s">
        <v>113</v>
      </c>
      <c r="G184" s="87">
        <v>1404</v>
      </c>
      <c r="H184" s="77">
        <v>36</v>
      </c>
      <c r="I184" s="77">
        <v>2.6120000000000001E-2</v>
      </c>
      <c r="J184" s="90">
        <v>36.67</v>
      </c>
      <c r="K184" s="90">
        <v>1320.21</v>
      </c>
    </row>
    <row r="185" spans="5:11" x14ac:dyDescent="0.25">
      <c r="E185" s="15">
        <v>3000157513475.1001</v>
      </c>
      <c r="F185" s="56" t="s">
        <v>70</v>
      </c>
      <c r="G185" s="87">
        <v>1370</v>
      </c>
      <c r="H185" s="77">
        <v>36</v>
      </c>
      <c r="I185" s="77">
        <v>2.7130000000000001E-2</v>
      </c>
      <c r="J185" s="90">
        <v>37.17</v>
      </c>
      <c r="K185" s="90">
        <v>1338.05</v>
      </c>
    </row>
    <row r="186" spans="5:11" x14ac:dyDescent="0.25">
      <c r="E186" s="15">
        <v>3000157514969.1001</v>
      </c>
      <c r="F186" s="56" t="s">
        <v>73</v>
      </c>
      <c r="G186" s="87">
        <v>1579</v>
      </c>
      <c r="H186" s="77">
        <v>36</v>
      </c>
      <c r="I186" s="77">
        <v>2.7130000000000001E-2</v>
      </c>
      <c r="J186" s="90">
        <v>42.84</v>
      </c>
      <c r="K186" s="90">
        <v>1542.18</v>
      </c>
    </row>
    <row r="187" spans="5:11" x14ac:dyDescent="0.25">
      <c r="E187" s="15">
        <v>3000157515789.1001</v>
      </c>
      <c r="F187" s="56" t="s">
        <v>74</v>
      </c>
      <c r="G187" s="87">
        <v>2660</v>
      </c>
      <c r="H187" s="77">
        <v>36</v>
      </c>
      <c r="I187" s="77">
        <v>2.7130000000000001E-2</v>
      </c>
      <c r="J187" s="90">
        <v>72.17</v>
      </c>
      <c r="K187" s="90">
        <v>2597.9699999999998</v>
      </c>
    </row>
    <row r="188" spans="5:11" x14ac:dyDescent="0.25">
      <c r="E188" s="15">
        <v>3000149114636.1001</v>
      </c>
      <c r="F188" s="56" t="s">
        <v>123</v>
      </c>
      <c r="G188" s="87">
        <v>2930</v>
      </c>
      <c r="H188" s="77">
        <v>36</v>
      </c>
      <c r="I188" s="77">
        <v>2.7130000000000001E-2</v>
      </c>
      <c r="J188" s="90">
        <v>79.489999999999995</v>
      </c>
      <c r="K188" s="90">
        <v>2861.67</v>
      </c>
    </row>
    <row r="189" spans="5:11" x14ac:dyDescent="0.25">
      <c r="E189" s="15">
        <v>3000148532793.1001</v>
      </c>
      <c r="F189" s="56" t="s">
        <v>124</v>
      </c>
      <c r="G189" s="87">
        <v>2076</v>
      </c>
      <c r="H189" s="77">
        <v>36</v>
      </c>
      <c r="I189" s="77">
        <v>2.7130000000000001E-2</v>
      </c>
      <c r="J189" s="90">
        <v>56.32</v>
      </c>
      <c r="K189" s="90">
        <v>2027.59</v>
      </c>
    </row>
    <row r="190" spans="5:11" x14ac:dyDescent="0.25">
      <c r="E190" s="15">
        <v>3000148660732.1001</v>
      </c>
      <c r="F190" s="56" t="s">
        <v>70</v>
      </c>
      <c r="G190" s="87">
        <v>1370</v>
      </c>
      <c r="H190" s="77">
        <v>36</v>
      </c>
      <c r="I190" s="77">
        <v>2.7130000000000001E-2</v>
      </c>
      <c r="J190" s="90">
        <v>37.17</v>
      </c>
      <c r="K190" s="90">
        <v>1338.05</v>
      </c>
    </row>
    <row r="191" spans="5:11" x14ac:dyDescent="0.25">
      <c r="E191" s="15">
        <v>3000149619074.1001</v>
      </c>
      <c r="F191" s="56" t="s">
        <v>73</v>
      </c>
      <c r="G191" s="87">
        <v>1579</v>
      </c>
      <c r="H191" s="77">
        <v>36</v>
      </c>
      <c r="I191" s="77">
        <v>2.7130000000000001E-2</v>
      </c>
      <c r="J191" s="90">
        <v>42.84</v>
      </c>
      <c r="K191" s="90">
        <v>1542.18</v>
      </c>
    </row>
    <row r="192" spans="5:11" x14ac:dyDescent="0.25">
      <c r="E192" s="15">
        <v>3000148532386.1001</v>
      </c>
      <c r="F192" s="56" t="s">
        <v>74</v>
      </c>
      <c r="G192" s="87">
        <v>2660</v>
      </c>
      <c r="H192" s="77">
        <v>36</v>
      </c>
      <c r="I192" s="77">
        <v>2.7130000000000001E-2</v>
      </c>
      <c r="J192" s="90">
        <v>72.17</v>
      </c>
      <c r="K192" s="90">
        <v>2597.9699999999998</v>
      </c>
    </row>
    <row r="193" spans="1:11" x14ac:dyDescent="0.25">
      <c r="E193" s="15">
        <v>3000149114636.1001</v>
      </c>
      <c r="F193" s="56" t="s">
        <v>123</v>
      </c>
      <c r="G193" s="87">
        <v>2930</v>
      </c>
      <c r="H193" s="77">
        <v>36</v>
      </c>
      <c r="I193" s="77">
        <v>2.7130000000000001E-2</v>
      </c>
      <c r="J193" s="90">
        <v>79.489999999999995</v>
      </c>
      <c r="K193" s="90">
        <v>2861.67</v>
      </c>
    </row>
    <row r="194" spans="1:11" x14ac:dyDescent="0.25">
      <c r="E194" s="15">
        <v>3000148532793.1001</v>
      </c>
      <c r="F194" s="56" t="s">
        <v>124</v>
      </c>
      <c r="G194" s="87">
        <v>2076</v>
      </c>
      <c r="H194" s="77">
        <v>36</v>
      </c>
      <c r="I194" s="77">
        <v>2.7130000000000001E-2</v>
      </c>
      <c r="J194" s="90">
        <v>56.32</v>
      </c>
      <c r="K194" s="90">
        <v>2027.59</v>
      </c>
    </row>
    <row r="195" spans="1:11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x14ac:dyDescent="0.25">
      <c r="A196" t="s">
        <v>77</v>
      </c>
    </row>
    <row r="197" spans="1:11" x14ac:dyDescent="0.25">
      <c r="A197" t="s">
        <v>125</v>
      </c>
    </row>
    <row r="198" spans="1:11" x14ac:dyDescent="0.25">
      <c r="A198" t="s">
        <v>60</v>
      </c>
    </row>
    <row r="199" spans="1:11" x14ac:dyDescent="0.25">
      <c r="A199" t="s">
        <v>3</v>
      </c>
    </row>
    <row r="200" spans="1:11" x14ac:dyDescent="0.25">
      <c r="E200" t="s">
        <v>79</v>
      </c>
      <c r="F200" t="s">
        <v>126</v>
      </c>
      <c r="G200" t="s">
        <v>7</v>
      </c>
      <c r="H200" t="s">
        <v>8</v>
      </c>
      <c r="I200" t="s">
        <v>127</v>
      </c>
      <c r="J200" t="s">
        <v>128</v>
      </c>
      <c r="K200" t="s">
        <v>19</v>
      </c>
    </row>
    <row r="201" spans="1:11" x14ac:dyDescent="0.25">
      <c r="E201" s="15">
        <v>3000148661686.1001</v>
      </c>
      <c r="F201" s="56" t="s">
        <v>105</v>
      </c>
      <c r="G201" s="87">
        <v>750</v>
      </c>
      <c r="H201">
        <v>36</v>
      </c>
      <c r="I201" s="77">
        <v>7.7030000000000001E-2</v>
      </c>
      <c r="J201" s="87">
        <v>57.77</v>
      </c>
      <c r="K201" s="81">
        <v>693.27</v>
      </c>
    </row>
    <row r="202" spans="1:11" x14ac:dyDescent="0.25">
      <c r="E202" s="15">
        <v>3000148661863.1001</v>
      </c>
      <c r="F202" s="56" t="s">
        <v>106</v>
      </c>
      <c r="G202" s="87">
        <v>776</v>
      </c>
      <c r="H202">
        <v>36</v>
      </c>
      <c r="I202" s="77">
        <v>7.7030000000000001E-2</v>
      </c>
      <c r="J202" s="87">
        <v>59.78</v>
      </c>
      <c r="K202" s="81">
        <v>717.3</v>
      </c>
    </row>
    <row r="203" spans="1:11" x14ac:dyDescent="0.25">
      <c r="E203" s="15">
        <v>3000157515395.1001</v>
      </c>
      <c r="F203" s="56" t="s">
        <v>107</v>
      </c>
      <c r="G203" s="87">
        <v>1099</v>
      </c>
      <c r="H203">
        <v>36</v>
      </c>
      <c r="I203" s="77">
        <v>8.1879999999999994E-2</v>
      </c>
      <c r="J203" s="87">
        <v>89.99</v>
      </c>
      <c r="K203" s="81">
        <v>1079.83</v>
      </c>
    </row>
    <row r="204" spans="1:11" x14ac:dyDescent="0.25">
      <c r="E204" s="15">
        <v>3000157515976.1001</v>
      </c>
      <c r="F204" s="56" t="s">
        <v>108</v>
      </c>
      <c r="G204" s="87">
        <v>1251</v>
      </c>
      <c r="H204">
        <v>36</v>
      </c>
      <c r="I204" s="77">
        <v>8.1879999999999994E-2</v>
      </c>
      <c r="J204" s="87">
        <v>102.43</v>
      </c>
      <c r="K204" s="81">
        <v>1229.18</v>
      </c>
    </row>
    <row r="205" spans="1:11" x14ac:dyDescent="0.25">
      <c r="E205" s="15">
        <v>3000153941975.1001</v>
      </c>
      <c r="F205" s="56" t="s">
        <v>109</v>
      </c>
      <c r="G205" s="87">
        <v>1286</v>
      </c>
      <c r="H205">
        <v>36</v>
      </c>
      <c r="I205" s="77">
        <v>8.1879999999999994E-2</v>
      </c>
      <c r="J205" s="87">
        <v>105.3</v>
      </c>
      <c r="K205" s="81">
        <v>1263.57</v>
      </c>
    </row>
    <row r="206" spans="1:11" x14ac:dyDescent="0.25">
      <c r="E206" s="15">
        <v>3000157513678.1001</v>
      </c>
      <c r="F206" s="56" t="s">
        <v>109</v>
      </c>
      <c r="G206" s="87">
        <v>1939</v>
      </c>
      <c r="H206">
        <v>36</v>
      </c>
      <c r="I206" s="77">
        <v>8.1879999999999994E-2</v>
      </c>
      <c r="J206" s="87">
        <v>158.77000000000001</v>
      </c>
      <c r="K206" s="81">
        <v>1905.18</v>
      </c>
    </row>
    <row r="207" spans="1:11" x14ac:dyDescent="0.25">
      <c r="E207" s="15">
        <v>3000148799471.1001</v>
      </c>
      <c r="F207" s="56" t="s">
        <v>107</v>
      </c>
      <c r="G207" s="87">
        <v>1099</v>
      </c>
      <c r="H207">
        <v>36</v>
      </c>
      <c r="I207" s="77">
        <v>8.1879999999999994E-2</v>
      </c>
      <c r="J207" s="87">
        <v>89.99</v>
      </c>
      <c r="K207" s="81">
        <v>1079.83</v>
      </c>
    </row>
    <row r="208" spans="1:11" x14ac:dyDescent="0.25">
      <c r="E208" s="15">
        <v>3000148662117.1001</v>
      </c>
      <c r="F208" s="56" t="s">
        <v>108</v>
      </c>
      <c r="G208" s="87">
        <v>1251</v>
      </c>
      <c r="H208">
        <v>36</v>
      </c>
      <c r="I208" s="77">
        <v>8.1879999999999994E-2</v>
      </c>
      <c r="J208" s="87">
        <v>102.43</v>
      </c>
      <c r="K208" s="81">
        <v>1229.18</v>
      </c>
    </row>
    <row r="209" spans="1:11" x14ac:dyDescent="0.25">
      <c r="E209" s="15">
        <v>3000153941975.1001</v>
      </c>
      <c r="F209" s="56" t="s">
        <v>109</v>
      </c>
      <c r="G209" s="87">
        <v>1286</v>
      </c>
      <c r="H209">
        <v>36</v>
      </c>
      <c r="I209" s="77">
        <v>8.1879999999999994E-2</v>
      </c>
      <c r="J209" s="87">
        <v>105.3</v>
      </c>
      <c r="K209" s="81">
        <v>1263.57</v>
      </c>
    </row>
    <row r="210" spans="1:11" x14ac:dyDescent="0.25">
      <c r="E210" s="15">
        <v>3000157515549.1001</v>
      </c>
      <c r="F210" s="56" t="s">
        <v>111</v>
      </c>
      <c r="G210" s="87">
        <v>1159</v>
      </c>
      <c r="H210">
        <v>36</v>
      </c>
      <c r="I210" s="77">
        <v>7.7770000000000006E-2</v>
      </c>
      <c r="J210" s="87">
        <v>90.14</v>
      </c>
      <c r="K210" s="81">
        <v>1081.6300000000001</v>
      </c>
    </row>
    <row r="211" spans="1:11" x14ac:dyDescent="0.25">
      <c r="E211" s="15">
        <v>3000157515976.1001</v>
      </c>
      <c r="F211" s="56" t="s">
        <v>112</v>
      </c>
      <c r="G211" s="87">
        <v>1259</v>
      </c>
      <c r="H211">
        <v>36</v>
      </c>
      <c r="I211" s="77">
        <v>7.7770000000000006E-2</v>
      </c>
      <c r="J211" s="87">
        <v>97.91</v>
      </c>
      <c r="K211" s="81">
        <v>1174.95</v>
      </c>
    </row>
    <row r="212" spans="1:11" x14ac:dyDescent="0.25">
      <c r="E212" s="15">
        <v>3000157515976.1001</v>
      </c>
      <c r="F212" s="56" t="s">
        <v>113</v>
      </c>
      <c r="G212" s="87">
        <v>1404</v>
      </c>
      <c r="H212">
        <v>36</v>
      </c>
      <c r="I212" s="77">
        <v>7.7770000000000006E-2</v>
      </c>
      <c r="J212" s="87">
        <v>109.19</v>
      </c>
      <c r="K212" s="81">
        <v>1310.27</v>
      </c>
    </row>
    <row r="213" spans="1:11" x14ac:dyDescent="0.25">
      <c r="E213" s="15">
        <v>3000148662114.1001</v>
      </c>
      <c r="F213" s="56" t="s">
        <v>111</v>
      </c>
      <c r="G213" s="87">
        <v>1081.6300000000001</v>
      </c>
      <c r="H213">
        <v>36</v>
      </c>
      <c r="I213" s="77">
        <v>7.7770000000000006E-2</v>
      </c>
      <c r="J213" s="87">
        <v>90.14</v>
      </c>
      <c r="K213" s="81">
        <v>1081.6300000000001</v>
      </c>
    </row>
    <row r="214" spans="1:11" x14ac:dyDescent="0.25">
      <c r="E214" s="15">
        <v>3000148964277.1001</v>
      </c>
      <c r="F214" s="56" t="s">
        <v>112</v>
      </c>
      <c r="G214" s="87">
        <v>1174.95</v>
      </c>
      <c r="H214">
        <v>36</v>
      </c>
      <c r="I214" s="77">
        <v>7.7770000000000006E-2</v>
      </c>
      <c r="J214" s="87">
        <v>97.91</v>
      </c>
      <c r="K214" s="81">
        <v>1174.95</v>
      </c>
    </row>
    <row r="215" spans="1:11" x14ac:dyDescent="0.25">
      <c r="E215" s="15">
        <v>3000148965115.1001</v>
      </c>
      <c r="F215" s="56" t="s">
        <v>113</v>
      </c>
      <c r="G215" s="87">
        <v>1310.27</v>
      </c>
      <c r="H215">
        <v>36</v>
      </c>
      <c r="I215" s="77">
        <v>7.7770000000000006E-2</v>
      </c>
      <c r="J215" s="87">
        <v>109.19</v>
      </c>
      <c r="K215" s="81">
        <v>1310.27</v>
      </c>
    </row>
    <row r="216" spans="1:11" x14ac:dyDescent="0.25">
      <c r="E216" s="15">
        <v>3000157513475.1001</v>
      </c>
      <c r="F216" s="56" t="s">
        <v>70</v>
      </c>
      <c r="G216" s="87">
        <v>1370</v>
      </c>
      <c r="H216">
        <v>36</v>
      </c>
      <c r="I216" s="77">
        <v>8.0759999999999998E-2</v>
      </c>
      <c r="J216" s="87">
        <v>110.64</v>
      </c>
      <c r="K216" s="81">
        <v>1327.69</v>
      </c>
    </row>
    <row r="217" spans="1:11" x14ac:dyDescent="0.25">
      <c r="E217" s="15">
        <v>3000157514969.1001</v>
      </c>
      <c r="F217" s="56" t="s">
        <v>73</v>
      </c>
      <c r="G217" s="87">
        <v>1579</v>
      </c>
      <c r="H217">
        <v>36</v>
      </c>
      <c r="I217" s="77">
        <v>8.0759999999999998E-2</v>
      </c>
      <c r="J217" s="87">
        <v>127.52</v>
      </c>
      <c r="K217" s="81">
        <v>1530.24</v>
      </c>
    </row>
    <row r="218" spans="1:11" x14ac:dyDescent="0.25">
      <c r="E218" s="15">
        <v>3000157515789.1001</v>
      </c>
      <c r="F218" s="56" t="s">
        <v>74</v>
      </c>
      <c r="G218" s="87">
        <v>2660</v>
      </c>
      <c r="H218">
        <v>36</v>
      </c>
      <c r="I218" s="77">
        <v>8.0759999999999998E-2</v>
      </c>
      <c r="J218" s="87">
        <v>214.82</v>
      </c>
      <c r="K218" s="81">
        <v>2577.86</v>
      </c>
    </row>
    <row r="219" spans="1:11" x14ac:dyDescent="0.25">
      <c r="E219" s="15">
        <v>3000148660732.1001</v>
      </c>
      <c r="F219" s="56" t="s">
        <v>70</v>
      </c>
      <c r="G219" s="87">
        <v>1327.69</v>
      </c>
      <c r="H219">
        <v>36</v>
      </c>
      <c r="I219" s="77">
        <v>8.0759999999999998E-2</v>
      </c>
      <c r="J219" s="87">
        <v>110.64</v>
      </c>
      <c r="K219" s="81">
        <v>1327.69</v>
      </c>
    </row>
    <row r="220" spans="1:11" x14ac:dyDescent="0.25">
      <c r="E220" s="15">
        <v>3000149619074.1001</v>
      </c>
      <c r="F220" s="56" t="s">
        <v>73</v>
      </c>
      <c r="G220" s="87">
        <v>1530.24</v>
      </c>
      <c r="H220">
        <v>36</v>
      </c>
      <c r="I220" s="77">
        <v>8.0759999999999998E-2</v>
      </c>
      <c r="J220" s="87">
        <v>127.52</v>
      </c>
      <c r="K220" s="81">
        <v>1530.24</v>
      </c>
    </row>
    <row r="221" spans="1:11" x14ac:dyDescent="0.25">
      <c r="E221" s="15">
        <v>3000148532386.1001</v>
      </c>
      <c r="F221" s="56" t="s">
        <v>74</v>
      </c>
      <c r="G221" s="87">
        <v>2577.86</v>
      </c>
      <c r="H221">
        <v>36</v>
      </c>
      <c r="I221" s="77">
        <v>8.0759999999999998E-2</v>
      </c>
      <c r="J221" s="87">
        <v>214.82</v>
      </c>
      <c r="K221" s="81">
        <v>2577.86</v>
      </c>
    </row>
    <row r="222" spans="1:11" x14ac:dyDescent="0.25">
      <c r="E222" s="15">
        <v>3000149114636.1001</v>
      </c>
      <c r="F222" s="56" t="s">
        <v>123</v>
      </c>
      <c r="G222" s="87">
        <v>2930</v>
      </c>
      <c r="H222">
        <v>36</v>
      </c>
      <c r="I222" s="77">
        <v>8.0759999999999998E-2</v>
      </c>
      <c r="J222" s="87">
        <v>236.63</v>
      </c>
      <c r="K222" s="81">
        <v>2839.52</v>
      </c>
    </row>
    <row r="223" spans="1:11" x14ac:dyDescent="0.25">
      <c r="E223" s="15">
        <v>3000148532793.1001</v>
      </c>
      <c r="F223" s="56" t="s">
        <v>124</v>
      </c>
      <c r="G223" s="87">
        <v>2076</v>
      </c>
      <c r="H223">
        <v>36</v>
      </c>
      <c r="I223" s="77">
        <v>8.0759999999999998E-2</v>
      </c>
      <c r="J223" s="87">
        <v>167.66</v>
      </c>
      <c r="K223" s="81">
        <v>2011.89</v>
      </c>
    </row>
    <row r="224" spans="1:11" x14ac:dyDescent="0.25">
      <c r="A224" s="31"/>
      <c r="B224" s="31"/>
      <c r="C224" s="31"/>
      <c r="D224" s="31"/>
      <c r="E224" s="42"/>
      <c r="F224" s="82"/>
      <c r="G224" s="31"/>
      <c r="H224" s="31"/>
      <c r="I224" s="91"/>
      <c r="J224" s="31"/>
      <c r="K224" s="31"/>
    </row>
    <row r="225" spans="1:9" x14ac:dyDescent="0.25">
      <c r="A225" s="92" t="s">
        <v>129</v>
      </c>
      <c r="B225" s="92"/>
      <c r="C225" s="92"/>
      <c r="D225" s="92"/>
      <c r="E225" s="92"/>
      <c r="F225" s="92"/>
      <c r="G225" s="92"/>
      <c r="H225" s="93"/>
      <c r="I225" s="93"/>
    </row>
    <row r="226" spans="1:9" x14ac:dyDescent="0.25">
      <c r="A226" s="94" t="s">
        <v>130</v>
      </c>
      <c r="B226" s="94"/>
      <c r="C226" s="94"/>
      <c r="D226" s="94"/>
      <c r="E226" s="94"/>
      <c r="F226" s="94"/>
      <c r="G226" s="94"/>
      <c r="H226" s="95"/>
      <c r="I226" s="95"/>
    </row>
    <row r="227" spans="1:9" x14ac:dyDescent="0.25">
      <c r="A227" s="94" t="s">
        <v>131</v>
      </c>
      <c r="B227" s="94"/>
      <c r="C227" s="94"/>
      <c r="D227" s="94"/>
      <c r="E227" s="94"/>
      <c r="F227" s="94"/>
      <c r="G227" s="94"/>
      <c r="H227" s="95"/>
      <c r="I227" s="95"/>
    </row>
    <row r="228" spans="1:9" x14ac:dyDescent="0.25">
      <c r="A228" s="96" t="s">
        <v>132</v>
      </c>
      <c r="B228" s="96"/>
      <c r="C228" s="96"/>
      <c r="D228" s="96"/>
      <c r="E228" s="96"/>
      <c r="F228" s="96"/>
      <c r="G228" s="96"/>
      <c r="H228" s="95"/>
      <c r="I228" s="95"/>
    </row>
    <row r="229" spans="1:9" x14ac:dyDescent="0.25">
      <c r="A229" s="93"/>
      <c r="B229" s="93"/>
      <c r="C229" s="93"/>
      <c r="D229" s="93"/>
      <c r="E229" s="93"/>
      <c r="F229" s="93"/>
      <c r="G229" s="93"/>
      <c r="H229" s="93"/>
      <c r="I229" s="93"/>
    </row>
    <row r="230" spans="1:9" ht="16.5" x14ac:dyDescent="0.25">
      <c r="A230" s="84" t="s">
        <v>122</v>
      </c>
      <c r="B230" s="84" t="s">
        <v>133</v>
      </c>
      <c r="C230" s="97" t="s">
        <v>134</v>
      </c>
      <c r="D230" s="84" t="s">
        <v>135</v>
      </c>
      <c r="E230" s="98" t="s">
        <v>136</v>
      </c>
      <c r="F230" s="84" t="s">
        <v>137</v>
      </c>
      <c r="G230" s="99" t="s">
        <v>138</v>
      </c>
      <c r="H230" s="99"/>
      <c r="I230" s="100"/>
    </row>
    <row r="231" spans="1:9" x14ac:dyDescent="0.25">
      <c r="A231" s="101">
        <v>3000164772252.1001</v>
      </c>
      <c r="B231" s="102" t="s">
        <v>139</v>
      </c>
      <c r="C231" s="103">
        <v>750</v>
      </c>
      <c r="D231" s="104">
        <v>36</v>
      </c>
      <c r="E231" s="105">
        <v>0.29768</v>
      </c>
      <c r="F231" s="106">
        <v>223.26</v>
      </c>
      <c r="G231" s="107">
        <v>669.78</v>
      </c>
      <c r="H231" s="107"/>
      <c r="I231" s="95"/>
    </row>
    <row r="232" spans="1:9" ht="16.5" x14ac:dyDescent="0.25">
      <c r="A232" s="101">
        <v>3000164773085.1001</v>
      </c>
      <c r="B232" s="102" t="s">
        <v>140</v>
      </c>
      <c r="C232" s="103">
        <v>776</v>
      </c>
      <c r="D232" s="104">
        <v>36</v>
      </c>
      <c r="E232" s="105">
        <v>0.29768</v>
      </c>
      <c r="F232" s="106">
        <v>231</v>
      </c>
      <c r="G232" s="107">
        <v>693</v>
      </c>
      <c r="H232" s="107"/>
      <c r="I232" s="95"/>
    </row>
    <row r="233" spans="1:9" x14ac:dyDescent="0.25">
      <c r="A233" s="95"/>
      <c r="B233" s="95"/>
      <c r="C233" s="95"/>
      <c r="D233" s="95"/>
      <c r="E233" s="95"/>
      <c r="F233" s="95"/>
      <c r="G233" s="95"/>
      <c r="H233" s="95"/>
      <c r="I233" s="95"/>
    </row>
    <row r="234" spans="1:9" ht="16.5" x14ac:dyDescent="0.25">
      <c r="A234" s="101">
        <v>3000164783031.1001</v>
      </c>
      <c r="B234" s="102" t="s">
        <v>141</v>
      </c>
      <c r="C234" s="108">
        <v>1099</v>
      </c>
      <c r="D234" s="104">
        <v>36</v>
      </c>
      <c r="E234" s="105">
        <v>0.31641000000000002</v>
      </c>
      <c r="F234" s="106">
        <v>347.73</v>
      </c>
      <c r="G234" s="109">
        <v>1043.2</v>
      </c>
      <c r="H234" s="110"/>
      <c r="I234" s="110"/>
    </row>
    <row r="235" spans="1:9" ht="16.5" x14ac:dyDescent="0.25">
      <c r="A235" s="101">
        <v>3000164803259.1001</v>
      </c>
      <c r="B235" s="102" t="s">
        <v>142</v>
      </c>
      <c r="C235" s="108">
        <v>1251</v>
      </c>
      <c r="D235" s="104">
        <v>36</v>
      </c>
      <c r="E235" s="105">
        <v>0.31641000000000002</v>
      </c>
      <c r="F235" s="106">
        <v>395.83</v>
      </c>
      <c r="G235" s="109">
        <v>1187.49</v>
      </c>
      <c r="H235" s="110"/>
      <c r="I235" s="110"/>
    </row>
    <row r="236" spans="1:9" ht="24.75" x14ac:dyDescent="0.25">
      <c r="A236" s="101">
        <v>3000164781649.1001</v>
      </c>
      <c r="B236" s="102" t="s">
        <v>143</v>
      </c>
      <c r="C236" s="108">
        <v>1318</v>
      </c>
      <c r="D236" s="104">
        <v>36</v>
      </c>
      <c r="E236" s="105">
        <v>0.31641000000000002</v>
      </c>
      <c r="F236" s="106">
        <v>417.03</v>
      </c>
      <c r="G236" s="109">
        <v>1251.0899999999999</v>
      </c>
      <c r="H236" s="111" t="s">
        <v>144</v>
      </c>
      <c r="I236" s="111"/>
    </row>
    <row r="237" spans="1:9" ht="24.75" x14ac:dyDescent="0.25">
      <c r="A237" s="101">
        <v>3000164769153.1001</v>
      </c>
      <c r="B237" s="102" t="s">
        <v>145</v>
      </c>
      <c r="C237" s="108">
        <v>1939</v>
      </c>
      <c r="D237" s="104">
        <v>36</v>
      </c>
      <c r="E237" s="105">
        <v>0.31641000000000002</v>
      </c>
      <c r="F237" s="106">
        <v>613.52</v>
      </c>
      <c r="G237" s="109">
        <v>1840.56</v>
      </c>
      <c r="H237" s="110"/>
      <c r="I237" s="110"/>
    </row>
    <row r="238" spans="1:9" x14ac:dyDescent="0.25">
      <c r="A238" s="95"/>
      <c r="B238" s="95"/>
      <c r="C238" s="95"/>
      <c r="D238" s="95"/>
      <c r="E238" s="95"/>
      <c r="F238" s="95"/>
      <c r="G238" s="95"/>
      <c r="H238" s="95"/>
      <c r="I238" s="95"/>
    </row>
    <row r="239" spans="1:9" x14ac:dyDescent="0.25">
      <c r="A239" s="101">
        <v>3000164773548.1001</v>
      </c>
      <c r="B239" s="102" t="s">
        <v>146</v>
      </c>
      <c r="C239" s="108">
        <v>1159</v>
      </c>
      <c r="D239" s="104">
        <v>36</v>
      </c>
      <c r="E239" s="105">
        <v>0.30055999999999999</v>
      </c>
      <c r="F239" s="106">
        <v>348.35</v>
      </c>
      <c r="G239" s="112">
        <v>1045.05</v>
      </c>
      <c r="H239" s="112"/>
      <c r="I239" s="95"/>
    </row>
    <row r="240" spans="1:9" ht="16.5" x14ac:dyDescent="0.25">
      <c r="A240" s="101">
        <v>3000164784551.1001</v>
      </c>
      <c r="B240" s="102" t="s">
        <v>147</v>
      </c>
      <c r="C240" s="108">
        <v>1259</v>
      </c>
      <c r="D240" s="104">
        <v>36</v>
      </c>
      <c r="E240" s="105">
        <v>0.30055999999999999</v>
      </c>
      <c r="F240" s="106">
        <v>378.41</v>
      </c>
      <c r="G240" s="112">
        <v>1135.22</v>
      </c>
      <c r="H240" s="112"/>
      <c r="I240" s="95"/>
    </row>
    <row r="241" spans="1:9" ht="24.75" x14ac:dyDescent="0.25">
      <c r="A241" s="101">
        <v>3000164784549.1001</v>
      </c>
      <c r="B241" s="102" t="s">
        <v>148</v>
      </c>
      <c r="C241" s="108">
        <v>1404</v>
      </c>
      <c r="D241" s="104">
        <v>36</v>
      </c>
      <c r="E241" s="105">
        <v>0.30055999999999999</v>
      </c>
      <c r="F241" s="106">
        <v>421.99</v>
      </c>
      <c r="G241" s="112">
        <v>1265.96</v>
      </c>
      <c r="H241" s="112"/>
      <c r="I241" s="95"/>
    </row>
    <row r="242" spans="1:9" x14ac:dyDescent="0.25">
      <c r="A242" s="100"/>
      <c r="B242" s="100"/>
      <c r="C242" s="100"/>
      <c r="D242" s="100"/>
      <c r="E242" s="100"/>
      <c r="F242" s="100"/>
      <c r="G242" s="100"/>
      <c r="H242" s="100"/>
      <c r="I242" s="100"/>
    </row>
    <row r="243" spans="1:9" ht="16.5" x14ac:dyDescent="0.25">
      <c r="A243" s="101">
        <v>3000164774925.1001</v>
      </c>
      <c r="B243" s="102" t="s">
        <v>149</v>
      </c>
      <c r="C243" s="108">
        <v>1370</v>
      </c>
      <c r="D243" s="104">
        <v>36</v>
      </c>
      <c r="E243" s="105">
        <v>0.31208999999999998</v>
      </c>
      <c r="F243" s="106">
        <v>427.56</v>
      </c>
      <c r="G243" s="112">
        <v>1282.69</v>
      </c>
      <c r="H243" s="112"/>
      <c r="I243" s="95"/>
    </row>
    <row r="244" spans="1:9" ht="16.5" x14ac:dyDescent="0.25">
      <c r="A244" s="101">
        <v>3000164779196.1001</v>
      </c>
      <c r="B244" s="102" t="s">
        <v>150</v>
      </c>
      <c r="C244" s="108">
        <v>1579</v>
      </c>
      <c r="D244" s="104">
        <v>36</v>
      </c>
      <c r="E244" s="105">
        <v>0.31208999999999998</v>
      </c>
      <c r="F244" s="106">
        <v>492.79</v>
      </c>
      <c r="G244" s="112">
        <v>1478.37</v>
      </c>
      <c r="H244" s="112"/>
      <c r="I244" s="95"/>
    </row>
    <row r="245" spans="1:9" ht="16.5" x14ac:dyDescent="0.25">
      <c r="A245" s="101">
        <v>3000164774686.1001</v>
      </c>
      <c r="B245" s="102" t="s">
        <v>151</v>
      </c>
      <c r="C245" s="108">
        <v>2660</v>
      </c>
      <c r="D245" s="104">
        <v>36</v>
      </c>
      <c r="E245" s="105">
        <v>0.31208999999999998</v>
      </c>
      <c r="F245" s="106">
        <v>830.16</v>
      </c>
      <c r="G245" s="112">
        <v>2490.48</v>
      </c>
      <c r="H245" s="112"/>
      <c r="I245" s="95"/>
    </row>
    <row r="246" spans="1:9" x14ac:dyDescent="0.25">
      <c r="A246" s="95"/>
      <c r="B246" s="95"/>
      <c r="C246" s="95"/>
      <c r="D246" s="95"/>
      <c r="E246" s="95"/>
      <c r="F246" s="95"/>
      <c r="G246" s="95"/>
      <c r="H246" s="95"/>
      <c r="I246" s="95"/>
    </row>
    <row r="247" spans="1:9" ht="16.5" x14ac:dyDescent="0.25">
      <c r="A247" s="101">
        <v>3000164771810.1001</v>
      </c>
      <c r="B247" s="102" t="s">
        <v>152</v>
      </c>
      <c r="C247" s="108">
        <v>2930</v>
      </c>
      <c r="D247" s="104">
        <v>36</v>
      </c>
      <c r="E247" s="105">
        <v>0.31208999999999998</v>
      </c>
      <c r="F247" s="106">
        <v>914.42</v>
      </c>
      <c r="G247" s="112">
        <v>2743.27</v>
      </c>
      <c r="H247" s="112"/>
      <c r="I247" s="95"/>
    </row>
    <row r="248" spans="1:9" ht="16.5" x14ac:dyDescent="0.25">
      <c r="A248" s="101">
        <v>3000164778014.1001</v>
      </c>
      <c r="B248" s="102" t="s">
        <v>153</v>
      </c>
      <c r="C248" s="108">
        <v>2076</v>
      </c>
      <c r="D248" s="104">
        <v>36</v>
      </c>
      <c r="E248" s="105">
        <v>0.31208999999999998</v>
      </c>
      <c r="F248" s="106">
        <v>647.9</v>
      </c>
      <c r="G248" s="112">
        <v>1943.7</v>
      </c>
      <c r="H248" s="112"/>
      <c r="I248" s="95"/>
    </row>
    <row r="249" spans="1:9" x14ac:dyDescent="0.25">
      <c r="A249" s="93"/>
      <c r="B249" s="93"/>
      <c r="C249" s="93"/>
      <c r="D249" s="93"/>
      <c r="E249" s="93"/>
      <c r="F249" s="93"/>
      <c r="G249" s="93"/>
      <c r="H249" s="93"/>
      <c r="I249" s="93"/>
    </row>
    <row r="250" spans="1:9" ht="16.5" x14ac:dyDescent="0.25">
      <c r="A250" s="84" t="s">
        <v>119</v>
      </c>
      <c r="B250" s="84" t="s">
        <v>133</v>
      </c>
      <c r="C250" s="97" t="s">
        <v>134</v>
      </c>
      <c r="D250" s="84" t="s">
        <v>135</v>
      </c>
      <c r="E250" s="98" t="s">
        <v>136</v>
      </c>
      <c r="F250" s="84" t="s">
        <v>137</v>
      </c>
      <c r="G250" s="99" t="s">
        <v>138</v>
      </c>
      <c r="H250" s="99"/>
      <c r="I250" s="100"/>
    </row>
    <row r="251" spans="1:9" x14ac:dyDescent="0.25">
      <c r="A251" s="101">
        <v>3000164772606.1001</v>
      </c>
      <c r="B251" s="102" t="s">
        <v>139</v>
      </c>
      <c r="C251" s="103">
        <v>759</v>
      </c>
      <c r="D251" s="104">
        <v>48</v>
      </c>
      <c r="E251" s="105">
        <v>0.24842</v>
      </c>
      <c r="F251" s="106">
        <v>188.55</v>
      </c>
      <c r="G251" s="107">
        <v>754.2</v>
      </c>
      <c r="H251" s="107"/>
      <c r="I251" s="95"/>
    </row>
    <row r="252" spans="1:9" ht="16.5" x14ac:dyDescent="0.25">
      <c r="A252" s="101">
        <v>3000164773409.1001</v>
      </c>
      <c r="B252" s="102" t="s">
        <v>140</v>
      </c>
      <c r="C252" s="103">
        <v>785</v>
      </c>
      <c r="D252" s="104">
        <v>48</v>
      </c>
      <c r="E252" s="105">
        <v>0.24842</v>
      </c>
      <c r="F252" s="106">
        <v>195.01</v>
      </c>
      <c r="G252" s="107">
        <v>780.04</v>
      </c>
      <c r="H252" s="107"/>
      <c r="I252" s="95"/>
    </row>
    <row r="253" spans="1:9" x14ac:dyDescent="0.25">
      <c r="A253" s="95"/>
      <c r="B253" s="95"/>
      <c r="C253" s="95"/>
      <c r="D253" s="95"/>
      <c r="E253" s="95"/>
      <c r="F253" s="95"/>
      <c r="G253" s="95"/>
      <c r="H253" s="95"/>
      <c r="I253" s="95"/>
    </row>
    <row r="254" spans="1:9" ht="16.5" x14ac:dyDescent="0.25">
      <c r="A254" s="101">
        <v>3000164783448.1001</v>
      </c>
      <c r="B254" s="102" t="s">
        <v>141</v>
      </c>
      <c r="C254" s="108">
        <v>1118</v>
      </c>
      <c r="D254" s="104">
        <v>48</v>
      </c>
      <c r="E254" s="113">
        <v>0.2641</v>
      </c>
      <c r="F254" s="106">
        <v>295.26</v>
      </c>
      <c r="G254" s="109">
        <v>1181.06</v>
      </c>
      <c r="H254" s="110"/>
      <c r="I254" s="110"/>
    </row>
    <row r="255" spans="1:9" ht="16.5" x14ac:dyDescent="0.25">
      <c r="A255" s="101">
        <v>3000164803259.1001</v>
      </c>
      <c r="B255" s="102" t="s">
        <v>142</v>
      </c>
      <c r="C255" s="108">
        <v>1260</v>
      </c>
      <c r="D255" s="104">
        <v>48</v>
      </c>
      <c r="E255" s="113">
        <v>0.2641</v>
      </c>
      <c r="F255" s="106">
        <v>332.77</v>
      </c>
      <c r="G255" s="109">
        <v>1331.06</v>
      </c>
      <c r="H255" s="110"/>
      <c r="I255" s="110"/>
    </row>
    <row r="256" spans="1:9" ht="24.75" x14ac:dyDescent="0.25">
      <c r="A256" s="101">
        <v>3000164781004.1001</v>
      </c>
      <c r="B256" s="102" t="s">
        <v>143</v>
      </c>
      <c r="C256" s="108">
        <v>1327</v>
      </c>
      <c r="D256" s="104">
        <v>48</v>
      </c>
      <c r="E256" s="113">
        <v>0.2641</v>
      </c>
      <c r="F256" s="106">
        <v>350.46</v>
      </c>
      <c r="G256" s="109">
        <v>1401.84</v>
      </c>
      <c r="H256" s="111" t="s">
        <v>154</v>
      </c>
      <c r="I256" s="111"/>
    </row>
    <row r="257" spans="1:9" ht="24.75" x14ac:dyDescent="0.25">
      <c r="A257" s="101">
        <v>3000164769153.1001</v>
      </c>
      <c r="B257" s="102" t="s">
        <v>145</v>
      </c>
      <c r="C257" s="108">
        <v>1950</v>
      </c>
      <c r="D257" s="104">
        <v>48</v>
      </c>
      <c r="E257" s="113">
        <v>0.2641</v>
      </c>
      <c r="F257" s="106">
        <v>515</v>
      </c>
      <c r="G257" s="109">
        <v>2059.98</v>
      </c>
      <c r="H257" s="110"/>
      <c r="I257" s="110"/>
    </row>
    <row r="258" spans="1:9" x14ac:dyDescent="0.25">
      <c r="A258" s="95"/>
      <c r="B258" s="95"/>
      <c r="C258" s="95"/>
      <c r="D258" s="95"/>
      <c r="E258" s="95"/>
      <c r="F258" s="95"/>
      <c r="G258" s="95"/>
      <c r="H258" s="95"/>
      <c r="I258" s="95"/>
    </row>
    <row r="259" spans="1:9" x14ac:dyDescent="0.25">
      <c r="A259" s="101">
        <v>3000164774415.1001</v>
      </c>
      <c r="B259" s="102" t="s">
        <v>146</v>
      </c>
      <c r="C259" s="108">
        <v>1189</v>
      </c>
      <c r="D259" s="104">
        <v>48</v>
      </c>
      <c r="E259" s="105">
        <v>0.25052000000000002</v>
      </c>
      <c r="F259" s="106">
        <v>297.87</v>
      </c>
      <c r="G259" s="112">
        <v>1191.47</v>
      </c>
      <c r="H259" s="112"/>
      <c r="I259" s="95"/>
    </row>
    <row r="260" spans="1:9" ht="16.5" x14ac:dyDescent="0.25">
      <c r="A260" s="101">
        <v>3000164784550.1001</v>
      </c>
      <c r="B260" s="102" t="s">
        <v>147</v>
      </c>
      <c r="C260" s="108">
        <v>1291</v>
      </c>
      <c r="D260" s="104">
        <v>48</v>
      </c>
      <c r="E260" s="105">
        <v>0.25052000000000002</v>
      </c>
      <c r="F260" s="106">
        <v>323.42</v>
      </c>
      <c r="G260" s="112">
        <v>1293.69</v>
      </c>
      <c r="H260" s="112"/>
      <c r="I260" s="95"/>
    </row>
    <row r="261" spans="1:9" ht="24.75" x14ac:dyDescent="0.25">
      <c r="A261" s="101">
        <v>3000164784548.1001</v>
      </c>
      <c r="B261" s="102" t="s">
        <v>148</v>
      </c>
      <c r="C261" s="108">
        <v>1436</v>
      </c>
      <c r="D261" s="104">
        <v>48</v>
      </c>
      <c r="E261" s="105">
        <v>0.25052000000000002</v>
      </c>
      <c r="F261" s="106">
        <v>359.75</v>
      </c>
      <c r="G261" s="112">
        <v>1438.99</v>
      </c>
      <c r="H261" s="112"/>
      <c r="I261" s="95"/>
    </row>
    <row r="262" spans="1:9" x14ac:dyDescent="0.25">
      <c r="A262" s="100"/>
      <c r="B262" s="100"/>
      <c r="C262" s="100"/>
      <c r="D262" s="100"/>
      <c r="E262" s="100"/>
      <c r="F262" s="100"/>
      <c r="G262" s="100"/>
      <c r="H262" s="100"/>
      <c r="I262" s="100"/>
    </row>
    <row r="263" spans="1:9" ht="16.5" x14ac:dyDescent="0.25">
      <c r="A263" s="101">
        <v>3000164777595.1001</v>
      </c>
      <c r="B263" s="102" t="s">
        <v>149</v>
      </c>
      <c r="C263" s="108">
        <v>1400</v>
      </c>
      <c r="D263" s="104">
        <v>48</v>
      </c>
      <c r="E263" s="105">
        <v>0.25679000000000002</v>
      </c>
      <c r="F263" s="106">
        <v>359.51</v>
      </c>
      <c r="G263" s="112">
        <v>1438.02</v>
      </c>
      <c r="H263" s="112"/>
      <c r="I263" s="95"/>
    </row>
    <row r="264" spans="1:9" ht="16.5" x14ac:dyDescent="0.25">
      <c r="A264" s="101">
        <v>3000164780014.1001</v>
      </c>
      <c r="B264" s="102" t="s">
        <v>150</v>
      </c>
      <c r="C264" s="108">
        <v>1624</v>
      </c>
      <c r="D264" s="104">
        <v>48</v>
      </c>
      <c r="E264" s="105">
        <v>0.25679000000000002</v>
      </c>
      <c r="F264" s="106">
        <v>417.03</v>
      </c>
      <c r="G264" s="112">
        <v>1668.11</v>
      </c>
      <c r="H264" s="112"/>
      <c r="I264" s="95"/>
    </row>
    <row r="265" spans="1:9" ht="16.5" x14ac:dyDescent="0.25">
      <c r="A265" s="101">
        <v>3000164802996.1001</v>
      </c>
      <c r="B265" s="102" t="s">
        <v>151</v>
      </c>
      <c r="C265" s="108">
        <v>2715</v>
      </c>
      <c r="D265" s="104">
        <v>48</v>
      </c>
      <c r="E265" s="105">
        <v>0.25679000000000002</v>
      </c>
      <c r="F265" s="106">
        <v>697.18</v>
      </c>
      <c r="G265" s="112">
        <v>2788.74</v>
      </c>
      <c r="H265" s="112"/>
      <c r="I265" s="95"/>
    </row>
    <row r="266" spans="1:9" x14ac:dyDescent="0.25">
      <c r="A266" s="95"/>
      <c r="B266" s="95"/>
      <c r="C266" s="95"/>
      <c r="D266" s="95"/>
      <c r="E266" s="95"/>
      <c r="F266" s="95"/>
      <c r="G266" s="95"/>
      <c r="H266" s="95"/>
      <c r="I266" s="95"/>
    </row>
    <row r="267" spans="1:9" ht="16.5" x14ac:dyDescent="0.25">
      <c r="A267" s="101">
        <v>3000164772074.1001</v>
      </c>
      <c r="B267" s="102" t="s">
        <v>152</v>
      </c>
      <c r="C267" s="108">
        <v>2960</v>
      </c>
      <c r="D267" s="104">
        <v>48</v>
      </c>
      <c r="E267" s="105">
        <v>0.25679000000000002</v>
      </c>
      <c r="F267" s="106">
        <v>760.1</v>
      </c>
      <c r="G267" s="112">
        <v>3040.39</v>
      </c>
      <c r="H267" s="112"/>
      <c r="I267" s="95"/>
    </row>
    <row r="268" spans="1:9" ht="16.5" x14ac:dyDescent="0.25">
      <c r="A268" s="101">
        <v>3000164778771.1001</v>
      </c>
      <c r="B268" s="102" t="s">
        <v>153</v>
      </c>
      <c r="C268" s="108">
        <v>2106</v>
      </c>
      <c r="D268" s="104">
        <v>48</v>
      </c>
      <c r="E268" s="105">
        <v>0.25679000000000002</v>
      </c>
      <c r="F268" s="106">
        <v>540.79999999999995</v>
      </c>
      <c r="G268" s="112">
        <v>2163.1999999999998</v>
      </c>
      <c r="H268" s="112"/>
      <c r="I268" s="95"/>
    </row>
    <row r="269" spans="1:9" x14ac:dyDescent="0.25">
      <c r="A269" s="94" t="s">
        <v>155</v>
      </c>
      <c r="B269" s="94"/>
      <c r="C269" s="94"/>
      <c r="D269" s="94"/>
      <c r="E269" s="94"/>
      <c r="F269" s="94"/>
      <c r="G269" s="94"/>
      <c r="H269" s="94"/>
      <c r="I269" s="73"/>
    </row>
    <row r="270" spans="1:9" x14ac:dyDescent="0.25">
      <c r="A270" s="94" t="s">
        <v>156</v>
      </c>
      <c r="B270" s="94"/>
      <c r="C270" s="94"/>
      <c r="D270" s="94"/>
      <c r="E270" s="94"/>
      <c r="F270" s="94"/>
      <c r="G270" s="94"/>
      <c r="H270" s="94"/>
      <c r="I270" s="73"/>
    </row>
    <row r="271" spans="1:9" x14ac:dyDescent="0.25">
      <c r="A271" s="114" t="s">
        <v>157</v>
      </c>
      <c r="B271" s="114"/>
      <c r="C271" s="114"/>
      <c r="D271" s="114"/>
      <c r="E271" s="114"/>
      <c r="F271" s="114"/>
      <c r="G271" s="114"/>
      <c r="H271" s="114"/>
      <c r="I271" s="73"/>
    </row>
    <row r="272" spans="1:9" x14ac:dyDescent="0.25">
      <c r="A272" s="115" t="s">
        <v>158</v>
      </c>
      <c r="B272" s="115"/>
      <c r="C272" s="115"/>
      <c r="D272" s="115"/>
      <c r="E272" s="115"/>
      <c r="F272" s="115"/>
      <c r="G272" s="115"/>
      <c r="H272" s="115"/>
      <c r="I272" s="73"/>
    </row>
    <row r="273" spans="1:9" x14ac:dyDescent="0.25">
      <c r="A273" s="100"/>
      <c r="B273" s="100"/>
      <c r="C273" s="100"/>
      <c r="D273" s="100"/>
      <c r="E273" s="100"/>
      <c r="F273" s="100"/>
      <c r="G273" s="100"/>
      <c r="H273" s="100"/>
      <c r="I273" s="73"/>
    </row>
    <row r="274" spans="1:9" ht="16.5" x14ac:dyDescent="0.25">
      <c r="A274" s="84" t="s">
        <v>122</v>
      </c>
      <c r="B274" s="84" t="s">
        <v>133</v>
      </c>
      <c r="C274" s="97" t="s">
        <v>134</v>
      </c>
      <c r="D274" s="84" t="s">
        <v>135</v>
      </c>
      <c r="E274" s="116" t="s">
        <v>159</v>
      </c>
      <c r="F274" s="84" t="s">
        <v>160</v>
      </c>
      <c r="G274" s="99" t="s">
        <v>138</v>
      </c>
      <c r="H274" s="99"/>
      <c r="I274" s="73"/>
    </row>
    <row r="275" spans="1:9" x14ac:dyDescent="0.25">
      <c r="A275" s="101">
        <v>3000164772252.1001</v>
      </c>
      <c r="B275" s="102" t="s">
        <v>139</v>
      </c>
      <c r="C275" s="103">
        <v>750</v>
      </c>
      <c r="D275" s="104">
        <v>36</v>
      </c>
      <c r="E275" s="105">
        <v>2.5870000000000001E-2</v>
      </c>
      <c r="F275" s="106">
        <v>19.399999999999999</v>
      </c>
      <c r="G275" s="107">
        <v>698.49</v>
      </c>
      <c r="H275" s="107"/>
      <c r="I275" s="73"/>
    </row>
    <row r="276" spans="1:9" ht="16.5" x14ac:dyDescent="0.25">
      <c r="A276" s="101">
        <v>3000164773085.1001</v>
      </c>
      <c r="B276" s="102" t="s">
        <v>140</v>
      </c>
      <c r="C276" s="103">
        <v>776</v>
      </c>
      <c r="D276" s="104">
        <v>36</v>
      </c>
      <c r="E276" s="105">
        <v>2.5870000000000001E-2</v>
      </c>
      <c r="F276" s="106">
        <v>20.079999999999998</v>
      </c>
      <c r="G276" s="107">
        <v>722.7</v>
      </c>
      <c r="H276" s="107"/>
      <c r="I276" s="73"/>
    </row>
    <row r="277" spans="1:9" x14ac:dyDescent="0.25">
      <c r="A277" s="95"/>
      <c r="B277" s="95"/>
      <c r="C277" s="95"/>
      <c r="D277" s="95"/>
      <c r="E277" s="95"/>
      <c r="F277" s="95"/>
      <c r="G277" s="95"/>
      <c r="H277" s="95"/>
      <c r="I277" s="73"/>
    </row>
    <row r="278" spans="1:9" ht="16.5" x14ac:dyDescent="0.25">
      <c r="A278" s="101">
        <v>3000164783031.1001</v>
      </c>
      <c r="B278" s="102" t="s">
        <v>141</v>
      </c>
      <c r="C278" s="108">
        <v>1099</v>
      </c>
      <c r="D278" s="104">
        <v>36</v>
      </c>
      <c r="E278" s="113">
        <v>2.75E-2</v>
      </c>
      <c r="F278" s="106">
        <v>30.22</v>
      </c>
      <c r="G278" s="112">
        <v>1088.01</v>
      </c>
      <c r="H278" s="112"/>
      <c r="I278" s="73"/>
    </row>
    <row r="279" spans="1:9" ht="16.5" x14ac:dyDescent="0.25">
      <c r="A279" s="101">
        <v>3000164803259.1001</v>
      </c>
      <c r="B279" s="102" t="s">
        <v>142</v>
      </c>
      <c r="C279" s="108">
        <v>1251</v>
      </c>
      <c r="D279" s="104">
        <v>36</v>
      </c>
      <c r="E279" s="113">
        <v>2.75E-2</v>
      </c>
      <c r="F279" s="106">
        <v>34.4</v>
      </c>
      <c r="G279" s="112">
        <v>1238.49</v>
      </c>
      <c r="H279" s="112"/>
      <c r="I279" s="73"/>
    </row>
    <row r="280" spans="1:9" ht="24.75" x14ac:dyDescent="0.25">
      <c r="A280" s="101">
        <v>3000164781649.1001</v>
      </c>
      <c r="B280" s="102" t="s">
        <v>143</v>
      </c>
      <c r="C280" s="108">
        <v>1286</v>
      </c>
      <c r="D280" s="104">
        <v>36</v>
      </c>
      <c r="E280" s="113">
        <v>2.75E-2</v>
      </c>
      <c r="F280" s="106">
        <v>35.369999999999997</v>
      </c>
      <c r="G280" s="112">
        <v>1273.1400000000001</v>
      </c>
      <c r="H280" s="112"/>
      <c r="I280" s="73"/>
    </row>
    <row r="281" spans="1:9" ht="24.75" x14ac:dyDescent="0.25">
      <c r="A281" s="101">
        <v>3000164769153.1001</v>
      </c>
      <c r="B281" s="102" t="s">
        <v>145</v>
      </c>
      <c r="C281" s="108">
        <v>1939</v>
      </c>
      <c r="D281" s="104">
        <v>36</v>
      </c>
      <c r="E281" s="113">
        <v>2.75E-2</v>
      </c>
      <c r="F281" s="106">
        <v>53.32</v>
      </c>
      <c r="G281" s="112">
        <v>1919.61</v>
      </c>
      <c r="H281" s="112"/>
      <c r="I281" s="73"/>
    </row>
    <row r="282" spans="1:9" x14ac:dyDescent="0.25">
      <c r="A282" s="95"/>
      <c r="B282" s="95"/>
      <c r="C282" s="95"/>
      <c r="D282" s="95"/>
      <c r="E282" s="95"/>
      <c r="F282" s="95"/>
      <c r="G282" s="95"/>
      <c r="H282" s="95"/>
      <c r="I282" s="73"/>
    </row>
    <row r="283" spans="1:9" x14ac:dyDescent="0.25">
      <c r="A283" s="101">
        <v>3000164773548.1001</v>
      </c>
      <c r="B283" s="102" t="s">
        <v>146</v>
      </c>
      <c r="C283" s="108">
        <v>1159</v>
      </c>
      <c r="D283" s="104">
        <v>36</v>
      </c>
      <c r="E283" s="105">
        <v>2.6120000000000001E-2</v>
      </c>
      <c r="F283" s="106">
        <v>30.27</v>
      </c>
      <c r="G283" s="112">
        <v>1089.83</v>
      </c>
      <c r="H283" s="112"/>
      <c r="I283" s="73"/>
    </row>
    <row r="284" spans="1:9" ht="16.5" x14ac:dyDescent="0.25">
      <c r="A284" s="101">
        <v>3000164784551.1001</v>
      </c>
      <c r="B284" s="102" t="s">
        <v>147</v>
      </c>
      <c r="C284" s="108">
        <v>1259</v>
      </c>
      <c r="D284" s="104">
        <v>36</v>
      </c>
      <c r="E284" s="105">
        <v>2.6120000000000001E-2</v>
      </c>
      <c r="F284" s="106">
        <v>32.89</v>
      </c>
      <c r="G284" s="112">
        <v>1183.8599999999999</v>
      </c>
      <c r="H284" s="112"/>
      <c r="I284" s="73"/>
    </row>
    <row r="285" spans="1:9" ht="24.75" x14ac:dyDescent="0.25">
      <c r="A285" s="101">
        <v>3000164784549.1001</v>
      </c>
      <c r="B285" s="102" t="s">
        <v>148</v>
      </c>
      <c r="C285" s="108">
        <v>1404</v>
      </c>
      <c r="D285" s="104">
        <v>36</v>
      </c>
      <c r="E285" s="105">
        <v>2.6120000000000001E-2</v>
      </c>
      <c r="F285" s="106">
        <v>36.67</v>
      </c>
      <c r="G285" s="112">
        <v>1320.21</v>
      </c>
      <c r="H285" s="112"/>
      <c r="I285" s="73"/>
    </row>
    <row r="286" spans="1:9" x14ac:dyDescent="0.25">
      <c r="A286" s="100"/>
      <c r="B286" s="100"/>
      <c r="C286" s="100"/>
      <c r="D286" s="100"/>
      <c r="E286" s="100"/>
      <c r="F286" s="100"/>
      <c r="G286" s="100"/>
      <c r="H286" s="100"/>
      <c r="I286" s="73"/>
    </row>
    <row r="287" spans="1:9" ht="16.5" x14ac:dyDescent="0.25">
      <c r="A287" s="101">
        <v>3000164774925.1001</v>
      </c>
      <c r="B287" s="102" t="s">
        <v>149</v>
      </c>
      <c r="C287" s="108">
        <v>1370</v>
      </c>
      <c r="D287" s="104">
        <v>36</v>
      </c>
      <c r="E287" s="105">
        <v>2.7130000000000001E-2</v>
      </c>
      <c r="F287" s="106">
        <v>37.17</v>
      </c>
      <c r="G287" s="112">
        <v>1338.05</v>
      </c>
      <c r="H287" s="112"/>
      <c r="I287" s="73"/>
    </row>
    <row r="288" spans="1:9" ht="16.5" x14ac:dyDescent="0.25">
      <c r="A288" s="101">
        <v>3000164779196.1001</v>
      </c>
      <c r="B288" s="102" t="s">
        <v>150</v>
      </c>
      <c r="C288" s="108">
        <v>1579</v>
      </c>
      <c r="D288" s="104">
        <v>36</v>
      </c>
      <c r="E288" s="105">
        <v>2.7130000000000001E-2</v>
      </c>
      <c r="F288" s="106">
        <v>42.84</v>
      </c>
      <c r="G288" s="112">
        <v>1542.18</v>
      </c>
      <c r="H288" s="112"/>
      <c r="I288" s="73"/>
    </row>
    <row r="289" spans="1:9" ht="16.5" x14ac:dyDescent="0.25">
      <c r="A289" s="101">
        <v>3000164774686.1001</v>
      </c>
      <c r="B289" s="102" t="s">
        <v>151</v>
      </c>
      <c r="C289" s="108">
        <v>2660</v>
      </c>
      <c r="D289" s="104">
        <v>36</v>
      </c>
      <c r="E289" s="105">
        <v>2.7130000000000001E-2</v>
      </c>
      <c r="F289" s="106">
        <v>72.17</v>
      </c>
      <c r="G289" s="112">
        <v>2597.9699999999998</v>
      </c>
      <c r="H289" s="112"/>
      <c r="I289" s="73"/>
    </row>
    <row r="290" spans="1:9" x14ac:dyDescent="0.25">
      <c r="A290" s="95"/>
      <c r="B290" s="95"/>
      <c r="C290" s="95"/>
      <c r="D290" s="95"/>
      <c r="E290" s="95"/>
      <c r="F290" s="95"/>
      <c r="G290" s="95"/>
      <c r="H290" s="95"/>
      <c r="I290" s="73"/>
    </row>
    <row r="291" spans="1:9" ht="16.5" x14ac:dyDescent="0.25">
      <c r="A291" s="101">
        <v>3000164771810.1001</v>
      </c>
      <c r="B291" s="102" t="s">
        <v>152</v>
      </c>
      <c r="C291" s="108">
        <v>2930</v>
      </c>
      <c r="D291" s="104">
        <v>36</v>
      </c>
      <c r="E291" s="105">
        <v>2.7130000000000001E-2</v>
      </c>
      <c r="F291" s="106">
        <v>79.489999999999995</v>
      </c>
      <c r="G291" s="112">
        <v>2861.67</v>
      </c>
      <c r="H291" s="112"/>
      <c r="I291" s="73"/>
    </row>
    <row r="292" spans="1:9" ht="16.5" x14ac:dyDescent="0.25">
      <c r="A292" s="101">
        <v>3000164778014.1001</v>
      </c>
      <c r="B292" s="102" t="s">
        <v>153</v>
      </c>
      <c r="C292" s="108">
        <v>2076</v>
      </c>
      <c r="D292" s="104">
        <v>36</v>
      </c>
      <c r="E292" s="105">
        <v>2.7130000000000001E-2</v>
      </c>
      <c r="F292" s="106">
        <v>56.32</v>
      </c>
      <c r="G292" s="112">
        <v>2027.59</v>
      </c>
      <c r="H292" s="112"/>
      <c r="I292" s="73"/>
    </row>
    <row r="293" spans="1:9" x14ac:dyDescent="0.25">
      <c r="A293" s="100"/>
      <c r="B293" s="100"/>
      <c r="C293" s="100"/>
      <c r="D293" s="100"/>
      <c r="E293" s="100"/>
      <c r="F293" s="100"/>
      <c r="G293" s="100"/>
      <c r="H293" s="100"/>
      <c r="I293" s="73"/>
    </row>
    <row r="294" spans="1:9" x14ac:dyDescent="0.25">
      <c r="A294" s="94" t="s">
        <v>155</v>
      </c>
      <c r="B294" s="94"/>
      <c r="C294" s="94"/>
      <c r="D294" s="94"/>
      <c r="E294" s="94"/>
      <c r="F294" s="94"/>
      <c r="G294" s="94"/>
      <c r="H294" s="94"/>
      <c r="I294" s="73"/>
    </row>
    <row r="295" spans="1:9" x14ac:dyDescent="0.25">
      <c r="A295" s="94" t="s">
        <v>161</v>
      </c>
      <c r="B295" s="94"/>
      <c r="C295" s="94"/>
      <c r="D295" s="94"/>
      <c r="E295" s="94"/>
      <c r="F295" s="94"/>
      <c r="G295" s="94"/>
      <c r="H295" s="94"/>
      <c r="I295" s="73"/>
    </row>
    <row r="296" spans="1:9" x14ac:dyDescent="0.25">
      <c r="A296" s="114" t="s">
        <v>157</v>
      </c>
      <c r="B296" s="114"/>
      <c r="C296" s="114"/>
      <c r="D296" s="114"/>
      <c r="E296" s="114"/>
      <c r="F296" s="114"/>
      <c r="G296" s="114"/>
      <c r="H296" s="114"/>
      <c r="I296" s="73"/>
    </row>
    <row r="297" spans="1:9" x14ac:dyDescent="0.25">
      <c r="A297" s="115" t="s">
        <v>158</v>
      </c>
      <c r="B297" s="115"/>
      <c r="C297" s="115"/>
      <c r="D297" s="115"/>
      <c r="E297" s="115"/>
      <c r="F297" s="115"/>
      <c r="G297" s="115"/>
      <c r="H297" s="115"/>
      <c r="I297" s="73"/>
    </row>
    <row r="298" spans="1:9" x14ac:dyDescent="0.25">
      <c r="A298" s="100"/>
      <c r="B298" s="100"/>
      <c r="C298" s="100"/>
      <c r="D298" s="100"/>
      <c r="E298" s="100"/>
      <c r="F298" s="100"/>
      <c r="G298" s="100"/>
      <c r="H298" s="100"/>
      <c r="I298" s="73"/>
    </row>
    <row r="299" spans="1:9" ht="16.5" x14ac:dyDescent="0.25">
      <c r="A299" s="84" t="s">
        <v>122</v>
      </c>
      <c r="B299" s="84" t="s">
        <v>133</v>
      </c>
      <c r="C299" s="97" t="s">
        <v>134</v>
      </c>
      <c r="D299" s="84" t="s">
        <v>135</v>
      </c>
      <c r="E299" s="98" t="s">
        <v>162</v>
      </c>
      <c r="F299" s="84" t="s">
        <v>163</v>
      </c>
      <c r="G299" s="99" t="s">
        <v>138</v>
      </c>
      <c r="H299" s="99"/>
      <c r="I299" s="73"/>
    </row>
    <row r="300" spans="1:9" x14ac:dyDescent="0.25">
      <c r="A300" s="101">
        <v>3000164772252.1001</v>
      </c>
      <c r="B300" s="102" t="s">
        <v>139</v>
      </c>
      <c r="C300" s="103">
        <v>750</v>
      </c>
      <c r="D300" s="104">
        <v>36</v>
      </c>
      <c r="E300" s="105">
        <v>7.7030000000000001E-2</v>
      </c>
      <c r="F300" s="106">
        <v>57.77</v>
      </c>
      <c r="G300" s="107">
        <v>693.27</v>
      </c>
      <c r="H300" s="107"/>
      <c r="I300" s="73"/>
    </row>
    <row r="301" spans="1:9" ht="16.5" x14ac:dyDescent="0.25">
      <c r="A301" s="101">
        <v>3000164773085.1001</v>
      </c>
      <c r="B301" s="102" t="s">
        <v>140</v>
      </c>
      <c r="C301" s="103">
        <v>776</v>
      </c>
      <c r="D301" s="104">
        <v>36</v>
      </c>
      <c r="E301" s="105">
        <v>7.7030000000000001E-2</v>
      </c>
      <c r="F301" s="106">
        <v>59.78</v>
      </c>
      <c r="G301" s="107">
        <v>717.3</v>
      </c>
      <c r="H301" s="107"/>
      <c r="I301" s="73"/>
    </row>
    <row r="302" spans="1:9" x14ac:dyDescent="0.25">
      <c r="A302" s="95"/>
      <c r="B302" s="95"/>
      <c r="C302" s="95"/>
      <c r="D302" s="95"/>
      <c r="E302" s="95"/>
      <c r="F302" s="95"/>
      <c r="G302" s="95"/>
      <c r="H302" s="95"/>
      <c r="I302" s="73"/>
    </row>
    <row r="303" spans="1:9" ht="16.5" x14ac:dyDescent="0.25">
      <c r="A303" s="101">
        <v>3000164783031.1001</v>
      </c>
      <c r="B303" s="102" t="s">
        <v>141</v>
      </c>
      <c r="C303" s="108">
        <v>1099</v>
      </c>
      <c r="D303" s="104">
        <v>36</v>
      </c>
      <c r="E303" s="105">
        <v>8.1879999999999994E-2</v>
      </c>
      <c r="F303" s="106">
        <v>89.99</v>
      </c>
      <c r="G303" s="112">
        <v>1079.83</v>
      </c>
      <c r="H303" s="112"/>
      <c r="I303" s="73"/>
    </row>
    <row r="304" spans="1:9" ht="16.5" x14ac:dyDescent="0.25">
      <c r="A304" s="101">
        <v>3000164803259.1001</v>
      </c>
      <c r="B304" s="102" t="s">
        <v>142</v>
      </c>
      <c r="C304" s="108">
        <v>1251</v>
      </c>
      <c r="D304" s="104">
        <v>36</v>
      </c>
      <c r="E304" s="105">
        <v>8.1879999999999994E-2</v>
      </c>
      <c r="F304" s="106">
        <v>102.43</v>
      </c>
      <c r="G304" s="112">
        <v>1229.18</v>
      </c>
      <c r="H304" s="112"/>
      <c r="I304" s="73"/>
    </row>
    <row r="305" spans="1:9" ht="24.75" x14ac:dyDescent="0.25">
      <c r="A305" s="101">
        <v>3000164781649.1001</v>
      </c>
      <c r="B305" s="102" t="s">
        <v>143</v>
      </c>
      <c r="C305" s="108">
        <v>1286</v>
      </c>
      <c r="D305" s="104">
        <v>36</v>
      </c>
      <c r="E305" s="105">
        <v>8.1879999999999994E-2</v>
      </c>
      <c r="F305" s="106">
        <v>105.3</v>
      </c>
      <c r="G305" s="112">
        <v>1263.57</v>
      </c>
      <c r="H305" s="112"/>
      <c r="I305" s="73"/>
    </row>
    <row r="306" spans="1:9" ht="24.75" x14ac:dyDescent="0.25">
      <c r="A306" s="101">
        <v>3000164769153.1001</v>
      </c>
      <c r="B306" s="102" t="s">
        <v>145</v>
      </c>
      <c r="C306" s="108">
        <v>1939</v>
      </c>
      <c r="D306" s="104">
        <v>36</v>
      </c>
      <c r="E306" s="105">
        <v>8.1879999999999994E-2</v>
      </c>
      <c r="F306" s="106">
        <v>158.77000000000001</v>
      </c>
      <c r="G306" s="112">
        <v>1905.18</v>
      </c>
      <c r="H306" s="112"/>
      <c r="I306" s="73"/>
    </row>
    <row r="307" spans="1:9" x14ac:dyDescent="0.25">
      <c r="A307" s="95"/>
      <c r="B307" s="95"/>
      <c r="C307" s="95"/>
      <c r="D307" s="95"/>
      <c r="E307" s="95"/>
      <c r="F307" s="95"/>
      <c r="G307" s="95"/>
      <c r="H307" s="95"/>
      <c r="I307" s="73"/>
    </row>
    <row r="308" spans="1:9" x14ac:dyDescent="0.25">
      <c r="A308" s="101">
        <v>3000164773548.1001</v>
      </c>
      <c r="B308" s="102" t="s">
        <v>146</v>
      </c>
      <c r="C308" s="108">
        <v>1159</v>
      </c>
      <c r="D308" s="104">
        <v>36</v>
      </c>
      <c r="E308" s="105">
        <v>7.7770000000000006E-2</v>
      </c>
      <c r="F308" s="106">
        <v>90.14</v>
      </c>
      <c r="G308" s="112">
        <v>1081.6300000000001</v>
      </c>
      <c r="H308" s="112"/>
      <c r="I308" s="73"/>
    </row>
    <row r="309" spans="1:9" ht="16.5" x14ac:dyDescent="0.25">
      <c r="A309" s="101">
        <v>3000164784551.1001</v>
      </c>
      <c r="B309" s="102" t="s">
        <v>147</v>
      </c>
      <c r="C309" s="108">
        <v>1259</v>
      </c>
      <c r="D309" s="104">
        <v>36</v>
      </c>
      <c r="E309" s="105">
        <v>7.7770000000000006E-2</v>
      </c>
      <c r="F309" s="106">
        <v>97.91</v>
      </c>
      <c r="G309" s="112">
        <v>1174.95</v>
      </c>
      <c r="H309" s="112"/>
      <c r="I309" s="73"/>
    </row>
    <row r="310" spans="1:9" ht="24.75" x14ac:dyDescent="0.25">
      <c r="A310" s="101">
        <v>3000164784549.1001</v>
      </c>
      <c r="B310" s="102" t="s">
        <v>148</v>
      </c>
      <c r="C310" s="108">
        <v>1404</v>
      </c>
      <c r="D310" s="104">
        <v>36</v>
      </c>
      <c r="E310" s="105">
        <v>7.7770000000000006E-2</v>
      </c>
      <c r="F310" s="106">
        <v>109.19</v>
      </c>
      <c r="G310" s="112">
        <v>1310.27</v>
      </c>
      <c r="H310" s="112"/>
      <c r="I310" s="73"/>
    </row>
    <row r="311" spans="1:9" x14ac:dyDescent="0.25">
      <c r="A311" s="100"/>
      <c r="B311" s="100"/>
      <c r="C311" s="100"/>
      <c r="D311" s="100"/>
      <c r="E311" s="100"/>
      <c r="F311" s="100"/>
      <c r="G311" s="100"/>
      <c r="H311" s="100"/>
      <c r="I311" s="73"/>
    </row>
    <row r="312" spans="1:9" ht="16.5" x14ac:dyDescent="0.25">
      <c r="A312" s="101">
        <v>3000164774925.1001</v>
      </c>
      <c r="B312" s="102" t="s">
        <v>149</v>
      </c>
      <c r="C312" s="108">
        <v>1370</v>
      </c>
      <c r="D312" s="104">
        <v>36</v>
      </c>
      <c r="E312" s="105">
        <v>8.0759999999999998E-2</v>
      </c>
      <c r="F312" s="106">
        <v>110.64</v>
      </c>
      <c r="G312" s="112">
        <v>1327.69</v>
      </c>
      <c r="H312" s="112"/>
      <c r="I312" s="73"/>
    </row>
    <row r="313" spans="1:9" ht="16.5" x14ac:dyDescent="0.25">
      <c r="A313" s="101">
        <v>3000164779196.1001</v>
      </c>
      <c r="B313" s="102" t="s">
        <v>150</v>
      </c>
      <c r="C313" s="108">
        <v>1579</v>
      </c>
      <c r="D313" s="104">
        <v>36</v>
      </c>
      <c r="E313" s="105">
        <v>8.0759999999999998E-2</v>
      </c>
      <c r="F313" s="106">
        <v>127.52</v>
      </c>
      <c r="G313" s="112">
        <v>1530.24</v>
      </c>
      <c r="H313" s="112"/>
      <c r="I313" s="73"/>
    </row>
    <row r="314" spans="1:9" ht="16.5" x14ac:dyDescent="0.25">
      <c r="A314" s="101">
        <v>3000164774686.1001</v>
      </c>
      <c r="B314" s="102" t="s">
        <v>151</v>
      </c>
      <c r="C314" s="108">
        <v>2660</v>
      </c>
      <c r="D314" s="104">
        <v>36</v>
      </c>
      <c r="E314" s="105">
        <v>8.0759999999999998E-2</v>
      </c>
      <c r="F314" s="106">
        <v>214.82</v>
      </c>
      <c r="G314" s="112">
        <v>2577.86</v>
      </c>
      <c r="H314" s="112"/>
      <c r="I314" s="73"/>
    </row>
    <row r="315" spans="1:9" x14ac:dyDescent="0.25">
      <c r="A315" s="95"/>
      <c r="B315" s="95"/>
      <c r="C315" s="95"/>
      <c r="D315" s="95"/>
      <c r="E315" s="95"/>
      <c r="F315" s="95"/>
      <c r="G315" s="95"/>
      <c r="H315" s="95"/>
      <c r="I315" s="73"/>
    </row>
    <row r="316" spans="1:9" ht="16.5" x14ac:dyDescent="0.25">
      <c r="A316" s="101">
        <v>3000164771810.1001</v>
      </c>
      <c r="B316" s="102" t="s">
        <v>152</v>
      </c>
      <c r="C316" s="108">
        <v>2930</v>
      </c>
      <c r="D316" s="104">
        <v>36</v>
      </c>
      <c r="E316" s="105">
        <v>8.0759999999999998E-2</v>
      </c>
      <c r="F316" s="106">
        <v>236.63</v>
      </c>
      <c r="G316" s="112">
        <v>2839.52</v>
      </c>
      <c r="H316" s="112"/>
      <c r="I316" s="73"/>
    </row>
    <row r="317" spans="1:9" ht="16.5" x14ac:dyDescent="0.25">
      <c r="A317" s="101">
        <v>3000164778014.1001</v>
      </c>
      <c r="B317" s="102" t="s">
        <v>153</v>
      </c>
      <c r="C317" s="108">
        <v>2076</v>
      </c>
      <c r="D317" s="104">
        <v>36</v>
      </c>
      <c r="E317" s="105">
        <v>8.0759999999999998E-2</v>
      </c>
      <c r="F317" s="106">
        <v>167.66</v>
      </c>
      <c r="G317" s="112">
        <v>2011.89</v>
      </c>
      <c r="H317" s="112"/>
      <c r="I317" s="73"/>
    </row>
    <row r="318" spans="1:9" x14ac:dyDescent="0.25">
      <c r="A318" s="95"/>
      <c r="B318" s="95"/>
      <c r="C318" s="95"/>
      <c r="D318" s="95"/>
      <c r="E318" s="95"/>
      <c r="F318" s="95"/>
      <c r="G318" s="95"/>
      <c r="H318" s="95"/>
      <c r="I318" s="73"/>
    </row>
    <row r="319" spans="1:9" x14ac:dyDescent="0.25">
      <c r="A319" s="117" t="s">
        <v>164</v>
      </c>
      <c r="B319" s="118" t="s">
        <v>165</v>
      </c>
      <c r="C319" s="118"/>
      <c r="D319" s="118"/>
      <c r="E319" s="118"/>
      <c r="F319" s="118"/>
      <c r="G319" s="118"/>
      <c r="H319" s="95"/>
      <c r="I319" s="73"/>
    </row>
    <row r="320" spans="1:9" x14ac:dyDescent="0.25">
      <c r="A320" s="119"/>
      <c r="B320" s="120" t="s">
        <v>166</v>
      </c>
      <c r="C320" s="120"/>
      <c r="D320" s="120"/>
      <c r="E320" s="120"/>
      <c r="F320" s="120"/>
      <c r="G320" s="120"/>
      <c r="H320" s="95"/>
      <c r="I320" s="73"/>
    </row>
    <row r="321" spans="1:9" x14ac:dyDescent="0.25">
      <c r="A321" s="117" t="s">
        <v>164</v>
      </c>
      <c r="B321" s="118" t="s">
        <v>167</v>
      </c>
      <c r="C321" s="118"/>
      <c r="D321" s="118"/>
      <c r="E321" s="118"/>
      <c r="F321" s="118"/>
      <c r="G321" s="118"/>
      <c r="H321" s="95"/>
      <c r="I321" s="73"/>
    </row>
    <row r="322" spans="1:9" s="31" customFormat="1" x14ac:dyDescent="0.25"/>
    <row r="323" spans="1:9" x14ac:dyDescent="0.25">
      <c r="A323" s="111" t="s">
        <v>168</v>
      </c>
      <c r="B323" s="111"/>
      <c r="C323" s="111"/>
      <c r="D323" s="111"/>
      <c r="E323" s="111"/>
      <c r="F323" s="111"/>
      <c r="G323" s="111"/>
      <c r="H323" s="100"/>
      <c r="I323" s="100"/>
    </row>
    <row r="324" spans="1:9" x14ac:dyDescent="0.25">
      <c r="A324" s="121" t="s">
        <v>169</v>
      </c>
      <c r="B324" s="121"/>
      <c r="C324" s="92"/>
      <c r="D324" s="92"/>
      <c r="E324" s="92"/>
      <c r="F324" s="92"/>
      <c r="G324" s="92"/>
      <c r="H324" s="95"/>
      <c r="I324" s="95"/>
    </row>
    <row r="325" spans="1:9" x14ac:dyDescent="0.25">
      <c r="A325" s="121" t="s">
        <v>170</v>
      </c>
      <c r="B325" s="121"/>
      <c r="C325" s="92"/>
      <c r="D325" s="92"/>
      <c r="E325" s="92"/>
      <c r="F325" s="92"/>
      <c r="G325" s="92"/>
      <c r="H325" s="95"/>
      <c r="I325" s="95"/>
    </row>
    <row r="326" spans="1:9" x14ac:dyDescent="0.25">
      <c r="A326" s="121" t="s">
        <v>171</v>
      </c>
      <c r="B326" s="121"/>
      <c r="C326" s="92"/>
      <c r="D326" s="92"/>
      <c r="E326" s="92"/>
      <c r="F326" s="92"/>
      <c r="G326" s="92"/>
      <c r="H326" s="95"/>
      <c r="I326" s="95"/>
    </row>
    <row r="327" spans="1:9" x14ac:dyDescent="0.25">
      <c r="A327" s="122" t="s">
        <v>158</v>
      </c>
      <c r="B327" s="122"/>
      <c r="C327" s="92"/>
      <c r="D327" s="92"/>
      <c r="E327" s="92"/>
      <c r="F327" s="92"/>
      <c r="G327" s="92"/>
      <c r="H327" s="100"/>
      <c r="I327" s="100"/>
    </row>
    <row r="328" spans="1:9" x14ac:dyDescent="0.25">
      <c r="A328" s="100"/>
      <c r="B328" s="100"/>
      <c r="C328" s="100"/>
      <c r="D328" s="100"/>
      <c r="E328" s="100"/>
      <c r="F328" s="100"/>
      <c r="G328" s="100"/>
      <c r="H328" s="100"/>
      <c r="I328" s="100"/>
    </row>
    <row r="329" spans="1:9" ht="16.5" x14ac:dyDescent="0.25">
      <c r="A329" s="84" t="s">
        <v>122</v>
      </c>
      <c r="B329" s="84" t="s">
        <v>133</v>
      </c>
      <c r="C329" s="84" t="s">
        <v>134</v>
      </c>
      <c r="D329" s="84" t="s">
        <v>135</v>
      </c>
      <c r="E329" s="98" t="s">
        <v>172</v>
      </c>
      <c r="F329" s="84" t="s">
        <v>137</v>
      </c>
      <c r="G329" s="123" t="s">
        <v>138</v>
      </c>
      <c r="H329" s="123"/>
      <c r="I329" s="123"/>
    </row>
    <row r="330" spans="1:9" x14ac:dyDescent="0.25">
      <c r="A330" s="101">
        <v>3000173808017.1001</v>
      </c>
      <c r="B330" s="102" t="s">
        <v>139</v>
      </c>
      <c r="C330" s="106">
        <v>839</v>
      </c>
      <c r="D330" s="104">
        <v>36</v>
      </c>
      <c r="E330" s="124">
        <v>0.29602000000000001</v>
      </c>
      <c r="F330" s="106">
        <v>248.36</v>
      </c>
      <c r="G330" s="107">
        <v>745.08</v>
      </c>
      <c r="H330" s="107"/>
      <c r="I330" s="107"/>
    </row>
    <row r="331" spans="1:9" ht="16.5" x14ac:dyDescent="0.25">
      <c r="A331" s="101">
        <v>3000173808560.2002</v>
      </c>
      <c r="B331" s="102" t="s">
        <v>173</v>
      </c>
      <c r="C331" s="106">
        <v>865</v>
      </c>
      <c r="D331" s="104">
        <v>36</v>
      </c>
      <c r="E331" s="124">
        <v>0.29602000000000001</v>
      </c>
      <c r="F331" s="106">
        <v>256.06</v>
      </c>
      <c r="G331" s="107">
        <v>768.17</v>
      </c>
      <c r="H331" s="107"/>
      <c r="I331" s="107"/>
    </row>
    <row r="332" spans="1:9" x14ac:dyDescent="0.25">
      <c r="A332" s="95"/>
      <c r="B332" s="95"/>
      <c r="C332" s="95"/>
      <c r="D332" s="95"/>
      <c r="E332" s="95"/>
      <c r="F332" s="95"/>
      <c r="G332" s="95"/>
      <c r="H332" s="95"/>
      <c r="I332" s="95"/>
    </row>
    <row r="333" spans="1:9" ht="16.5" x14ac:dyDescent="0.25">
      <c r="A333" s="101">
        <v>3000173809070.1001</v>
      </c>
      <c r="B333" s="102" t="s">
        <v>141</v>
      </c>
      <c r="C333" s="125">
        <v>1248</v>
      </c>
      <c r="D333" s="104">
        <v>36</v>
      </c>
      <c r="E333" s="124">
        <v>0.31472</v>
      </c>
      <c r="F333" s="106">
        <v>392.77</v>
      </c>
      <c r="G333" s="126">
        <v>1178.31</v>
      </c>
      <c r="H333" s="126"/>
      <c r="I333" s="126"/>
    </row>
    <row r="334" spans="1:9" ht="16.5" x14ac:dyDescent="0.25">
      <c r="A334" s="101">
        <v>3000173809257.1001</v>
      </c>
      <c r="B334" s="102" t="s">
        <v>142</v>
      </c>
      <c r="C334" s="125">
        <v>1400</v>
      </c>
      <c r="D334" s="104">
        <v>36</v>
      </c>
      <c r="E334" s="124">
        <v>0.31472</v>
      </c>
      <c r="F334" s="106">
        <v>440.61</v>
      </c>
      <c r="G334" s="126">
        <v>1321.82</v>
      </c>
      <c r="H334" s="126"/>
      <c r="I334" s="126"/>
    </row>
    <row r="335" spans="1:9" ht="24.75" x14ac:dyDescent="0.25">
      <c r="A335" s="101">
        <v>3000173809563.1001</v>
      </c>
      <c r="B335" s="102" t="s">
        <v>145</v>
      </c>
      <c r="C335" s="125">
        <v>2038</v>
      </c>
      <c r="D335" s="104">
        <v>36</v>
      </c>
      <c r="E335" s="124">
        <v>0.31472</v>
      </c>
      <c r="F335" s="106">
        <v>641.4</v>
      </c>
      <c r="G335" s="126">
        <v>1924.2</v>
      </c>
      <c r="H335" s="126"/>
      <c r="I335" s="126"/>
    </row>
    <row r="336" spans="1:9" x14ac:dyDescent="0.25">
      <c r="A336" s="100"/>
      <c r="B336" s="100"/>
      <c r="C336" s="100"/>
      <c r="D336" s="100"/>
      <c r="E336" s="100"/>
      <c r="F336" s="100"/>
      <c r="G336" s="100"/>
      <c r="H336" s="100"/>
      <c r="I336" s="100"/>
    </row>
    <row r="337" spans="1:9" x14ac:dyDescent="0.25">
      <c r="A337" s="101">
        <v>3000173809907.1001</v>
      </c>
      <c r="B337" s="102" t="s">
        <v>174</v>
      </c>
      <c r="C337" s="125">
        <v>1278</v>
      </c>
      <c r="D337" s="104">
        <v>36</v>
      </c>
      <c r="E337" s="127">
        <v>0.2989</v>
      </c>
      <c r="F337" s="106">
        <v>381.99</v>
      </c>
      <c r="G337" s="125">
        <v>1145.98</v>
      </c>
      <c r="H337" s="128" t="s">
        <v>175</v>
      </c>
      <c r="I337" s="129" t="s">
        <v>176</v>
      </c>
    </row>
    <row r="338" spans="1:9" ht="16.5" x14ac:dyDescent="0.25">
      <c r="A338" s="101">
        <v>3000174343062.1001</v>
      </c>
      <c r="B338" s="102" t="s">
        <v>177</v>
      </c>
      <c r="C338" s="125">
        <v>1665</v>
      </c>
      <c r="D338" s="104">
        <v>36</v>
      </c>
      <c r="E338" s="127">
        <v>0.2989</v>
      </c>
      <c r="F338" s="106">
        <v>497.67</v>
      </c>
      <c r="G338" s="125">
        <v>1493.01</v>
      </c>
      <c r="H338" s="128" t="s">
        <v>175</v>
      </c>
      <c r="I338" s="129" t="s">
        <v>178</v>
      </c>
    </row>
    <row r="339" spans="1:9" ht="24.75" x14ac:dyDescent="0.25">
      <c r="A339" s="101">
        <v>3000174344378.1001</v>
      </c>
      <c r="B339" s="102" t="s">
        <v>179</v>
      </c>
      <c r="C339" s="125">
        <v>1844</v>
      </c>
      <c r="D339" s="104">
        <v>36</v>
      </c>
      <c r="E339" s="127">
        <v>0.2989</v>
      </c>
      <c r="F339" s="106">
        <v>551.16999999999996</v>
      </c>
      <c r="G339" s="125">
        <v>1653.51</v>
      </c>
      <c r="H339" s="128" t="s">
        <v>175</v>
      </c>
      <c r="I339" s="129" t="s">
        <v>178</v>
      </c>
    </row>
    <row r="340" spans="1:9" x14ac:dyDescent="0.25">
      <c r="A340" s="100"/>
      <c r="B340" s="100"/>
      <c r="C340" s="100"/>
      <c r="D340" s="100"/>
      <c r="E340" s="100"/>
      <c r="F340" s="100"/>
      <c r="G340" s="100"/>
      <c r="H340" s="100"/>
      <c r="I340" s="100"/>
    </row>
    <row r="341" spans="1:9" ht="16.5" x14ac:dyDescent="0.25">
      <c r="A341" s="101">
        <v>3000173811266.1001</v>
      </c>
      <c r="B341" s="102" t="s">
        <v>180</v>
      </c>
      <c r="C341" s="125">
        <v>1639</v>
      </c>
      <c r="D341" s="104">
        <v>36</v>
      </c>
      <c r="E341" s="124">
        <v>0.31041000000000002</v>
      </c>
      <c r="F341" s="106">
        <v>508.76</v>
      </c>
      <c r="G341" s="125">
        <v>1526.29</v>
      </c>
      <c r="H341" s="128" t="s">
        <v>175</v>
      </c>
      <c r="I341" s="129" t="s">
        <v>181</v>
      </c>
    </row>
    <row r="342" spans="1:9" ht="16.5" x14ac:dyDescent="0.25">
      <c r="A342" s="101">
        <v>3000173812724.1001</v>
      </c>
      <c r="B342" s="102" t="s">
        <v>182</v>
      </c>
      <c r="C342" s="125">
        <v>1995</v>
      </c>
      <c r="D342" s="104">
        <v>36</v>
      </c>
      <c r="E342" s="124">
        <v>0.31041000000000002</v>
      </c>
      <c r="F342" s="106">
        <v>619.27</v>
      </c>
      <c r="G342" s="125">
        <v>1857.8</v>
      </c>
      <c r="H342" s="128" t="s">
        <v>175</v>
      </c>
      <c r="I342" s="129" t="s">
        <v>183</v>
      </c>
    </row>
    <row r="343" spans="1:9" ht="16.5" x14ac:dyDescent="0.25">
      <c r="A343" s="101">
        <v>3000171636890.2998</v>
      </c>
      <c r="B343" s="102" t="s">
        <v>151</v>
      </c>
      <c r="C343" s="125">
        <v>2660</v>
      </c>
      <c r="D343" s="104">
        <v>36</v>
      </c>
      <c r="E343" s="124">
        <v>0.31041000000000002</v>
      </c>
      <c r="F343" s="106">
        <v>825.69</v>
      </c>
      <c r="G343" s="125">
        <v>2477.0700000000002</v>
      </c>
      <c r="H343" s="95"/>
      <c r="I343" s="95"/>
    </row>
    <row r="344" spans="1:9" x14ac:dyDescent="0.25">
      <c r="A344" s="95"/>
      <c r="B344" s="95"/>
      <c r="C344" s="95"/>
      <c r="D344" s="95"/>
      <c r="E344" s="95"/>
      <c r="F344" s="95"/>
      <c r="G344" s="95"/>
      <c r="H344" s="95"/>
      <c r="I344" s="95"/>
    </row>
    <row r="345" spans="1:9" ht="16.5" x14ac:dyDescent="0.25">
      <c r="A345" s="101">
        <v>3000171620003.2998</v>
      </c>
      <c r="B345" s="102" t="s">
        <v>152</v>
      </c>
      <c r="C345" s="125">
        <v>3079</v>
      </c>
      <c r="D345" s="104">
        <v>36</v>
      </c>
      <c r="E345" s="124">
        <v>0.31041000000000002</v>
      </c>
      <c r="F345" s="106">
        <v>955.75</v>
      </c>
      <c r="G345" s="126">
        <v>2867.26</v>
      </c>
      <c r="H345" s="126"/>
      <c r="I345" s="126"/>
    </row>
    <row r="346" spans="1:9" ht="16.5" x14ac:dyDescent="0.25">
      <c r="A346" s="101">
        <v>3000173813521.1001</v>
      </c>
      <c r="B346" s="102" t="s">
        <v>153</v>
      </c>
      <c r="C346" s="125">
        <v>2368</v>
      </c>
      <c r="D346" s="104">
        <v>36</v>
      </c>
      <c r="E346" s="124">
        <v>0.31041000000000002</v>
      </c>
      <c r="F346" s="106">
        <v>735.05</v>
      </c>
      <c r="G346" s="126">
        <v>2205.15</v>
      </c>
      <c r="H346" s="126"/>
      <c r="I346" s="126"/>
    </row>
    <row r="347" spans="1:9" x14ac:dyDescent="0.25">
      <c r="A347" s="93"/>
      <c r="B347" s="93"/>
      <c r="C347" s="93"/>
      <c r="D347" s="93"/>
      <c r="E347" s="93"/>
      <c r="F347" s="93"/>
      <c r="G347" s="93"/>
      <c r="H347" s="93"/>
      <c r="I347" s="93"/>
    </row>
    <row r="348" spans="1:9" ht="16.5" x14ac:dyDescent="0.25">
      <c r="A348" s="84" t="s">
        <v>119</v>
      </c>
      <c r="B348" s="84" t="s">
        <v>133</v>
      </c>
      <c r="C348" s="84" t="s">
        <v>134</v>
      </c>
      <c r="D348" s="84" t="s">
        <v>135</v>
      </c>
      <c r="E348" s="98" t="s">
        <v>172</v>
      </c>
      <c r="F348" s="84" t="s">
        <v>137</v>
      </c>
      <c r="G348" s="123" t="s">
        <v>138</v>
      </c>
      <c r="H348" s="123"/>
      <c r="I348" s="123"/>
    </row>
    <row r="349" spans="1:9" x14ac:dyDescent="0.25">
      <c r="A349" s="101">
        <v>3000173813788.1001</v>
      </c>
      <c r="B349" s="102" t="s">
        <v>139</v>
      </c>
      <c r="C349" s="106">
        <v>848</v>
      </c>
      <c r="D349" s="104">
        <v>48</v>
      </c>
      <c r="E349" s="124">
        <v>0.24542</v>
      </c>
      <c r="F349" s="106">
        <v>208.12</v>
      </c>
      <c r="G349" s="107">
        <v>832.46</v>
      </c>
      <c r="H349" s="107"/>
      <c r="I349" s="107"/>
    </row>
    <row r="350" spans="1:9" ht="16.5" x14ac:dyDescent="0.25">
      <c r="A350" s="101">
        <v>3000173813922.2002</v>
      </c>
      <c r="B350" s="102" t="s">
        <v>173</v>
      </c>
      <c r="C350" s="106">
        <v>874</v>
      </c>
      <c r="D350" s="104">
        <v>48</v>
      </c>
      <c r="E350" s="124">
        <v>0.24542</v>
      </c>
      <c r="F350" s="106">
        <v>214.5</v>
      </c>
      <c r="G350" s="107">
        <v>857.99</v>
      </c>
      <c r="H350" s="107"/>
      <c r="I350" s="107"/>
    </row>
    <row r="351" spans="1:9" x14ac:dyDescent="0.25">
      <c r="A351" s="95"/>
      <c r="B351" s="95"/>
      <c r="C351" s="95"/>
      <c r="D351" s="95"/>
      <c r="E351" s="95"/>
      <c r="F351" s="95"/>
      <c r="G351" s="95"/>
      <c r="H351" s="95"/>
      <c r="I351" s="95"/>
    </row>
    <row r="352" spans="1:9" ht="16.5" x14ac:dyDescent="0.25">
      <c r="A352" s="101">
        <v>3000171642082.2998</v>
      </c>
      <c r="B352" s="102" t="s">
        <v>141</v>
      </c>
      <c r="C352" s="125">
        <v>1267</v>
      </c>
      <c r="D352" s="104">
        <v>48</v>
      </c>
      <c r="E352" s="127">
        <v>0.26119999999999999</v>
      </c>
      <c r="F352" s="106">
        <v>330.94</v>
      </c>
      <c r="G352" s="126">
        <v>1323.76</v>
      </c>
      <c r="H352" s="126"/>
      <c r="I352" s="126"/>
    </row>
    <row r="353" spans="1:9" ht="16.5" x14ac:dyDescent="0.25">
      <c r="A353" s="101">
        <v>3000173814117.1001</v>
      </c>
      <c r="B353" s="102" t="s">
        <v>142</v>
      </c>
      <c r="C353" s="125">
        <v>1409</v>
      </c>
      <c r="D353" s="104">
        <v>48</v>
      </c>
      <c r="E353" s="127">
        <v>0.26119999999999999</v>
      </c>
      <c r="F353" s="106">
        <v>368.03</v>
      </c>
      <c r="G353" s="126">
        <v>1472.12</v>
      </c>
      <c r="H353" s="126"/>
      <c r="I353" s="126"/>
    </row>
    <row r="354" spans="1:9" ht="24.75" x14ac:dyDescent="0.25">
      <c r="A354" s="101">
        <v>3000171775285.2998</v>
      </c>
      <c r="B354" s="102" t="s">
        <v>145</v>
      </c>
      <c r="C354" s="125">
        <v>2049</v>
      </c>
      <c r="D354" s="104">
        <v>48</v>
      </c>
      <c r="E354" s="127">
        <v>0.26119999999999999</v>
      </c>
      <c r="F354" s="106">
        <v>535.20000000000005</v>
      </c>
      <c r="G354" s="126">
        <v>2140.8000000000002</v>
      </c>
      <c r="H354" s="126"/>
      <c r="I354" s="126"/>
    </row>
    <row r="355" spans="1:9" x14ac:dyDescent="0.25">
      <c r="A355" s="93"/>
      <c r="B355" s="93"/>
      <c r="C355" s="93"/>
      <c r="D355" s="93"/>
      <c r="E355" s="93"/>
      <c r="F355" s="93"/>
      <c r="G355" s="93"/>
      <c r="H355" s="93"/>
      <c r="I355" s="93"/>
    </row>
    <row r="356" spans="1:9" x14ac:dyDescent="0.25">
      <c r="A356" s="101">
        <v>3000173814730.1001</v>
      </c>
      <c r="B356" s="102" t="s">
        <v>174</v>
      </c>
      <c r="C356" s="125">
        <v>1355</v>
      </c>
      <c r="D356" s="104">
        <v>48</v>
      </c>
      <c r="E356" s="124">
        <v>0.24753</v>
      </c>
      <c r="F356" s="106">
        <v>335.4</v>
      </c>
      <c r="G356" s="125">
        <v>1341.61</v>
      </c>
      <c r="H356" s="128" t="s">
        <v>175</v>
      </c>
      <c r="I356" s="129" t="s">
        <v>184</v>
      </c>
    </row>
    <row r="357" spans="1:9" ht="16.5" x14ac:dyDescent="0.25">
      <c r="A357" s="101">
        <v>3000174346232.1001</v>
      </c>
      <c r="B357" s="102" t="s">
        <v>177</v>
      </c>
      <c r="C357" s="125">
        <v>1758</v>
      </c>
      <c r="D357" s="104">
        <v>48</v>
      </c>
      <c r="E357" s="124">
        <v>0.24753</v>
      </c>
      <c r="F357" s="106">
        <v>435.16</v>
      </c>
      <c r="G357" s="125">
        <v>1740.63</v>
      </c>
      <c r="H357" s="128" t="s">
        <v>175</v>
      </c>
      <c r="I357" s="129" t="s">
        <v>178</v>
      </c>
    </row>
    <row r="358" spans="1:9" ht="24.75" x14ac:dyDescent="0.25">
      <c r="A358" s="101">
        <v>3000174346989.1001</v>
      </c>
      <c r="B358" s="102" t="s">
        <v>179</v>
      </c>
      <c r="C358" s="125">
        <v>1937</v>
      </c>
      <c r="D358" s="104">
        <v>48</v>
      </c>
      <c r="E358" s="124">
        <v>0.24753</v>
      </c>
      <c r="F358" s="106">
        <v>479.47</v>
      </c>
      <c r="G358" s="125">
        <v>1917.86</v>
      </c>
      <c r="H358" s="128" t="s">
        <v>175</v>
      </c>
      <c r="I358" s="129" t="s">
        <v>178</v>
      </c>
    </row>
    <row r="359" spans="1:9" x14ac:dyDescent="0.25">
      <c r="A359" s="95"/>
      <c r="B359" s="95"/>
      <c r="C359" s="95"/>
      <c r="D359" s="95"/>
      <c r="E359" s="95"/>
      <c r="F359" s="95"/>
      <c r="G359" s="95"/>
      <c r="H359" s="95"/>
      <c r="I359" s="95"/>
    </row>
    <row r="360" spans="1:9" ht="16.5" x14ac:dyDescent="0.25">
      <c r="A360" s="101">
        <v>3000173815232.1001</v>
      </c>
      <c r="B360" s="102" t="s">
        <v>180</v>
      </c>
      <c r="C360" s="125">
        <v>1716</v>
      </c>
      <c r="D360" s="104">
        <v>48</v>
      </c>
      <c r="E360" s="124">
        <v>0.25384000000000001</v>
      </c>
      <c r="F360" s="106">
        <v>435.59</v>
      </c>
      <c r="G360" s="125">
        <v>1742.36</v>
      </c>
      <c r="H360" s="128" t="s">
        <v>175</v>
      </c>
      <c r="I360" s="129" t="s">
        <v>185</v>
      </c>
    </row>
    <row r="361" spans="1:9" ht="16.5" x14ac:dyDescent="0.25">
      <c r="A361" s="101">
        <v>3000173815437.1001</v>
      </c>
      <c r="B361" s="102" t="s">
        <v>182</v>
      </c>
      <c r="C361" s="125">
        <v>2070</v>
      </c>
      <c r="D361" s="104">
        <v>48</v>
      </c>
      <c r="E361" s="124">
        <v>0.25384000000000001</v>
      </c>
      <c r="F361" s="106">
        <v>525.45000000000005</v>
      </c>
      <c r="G361" s="125">
        <v>2101.8000000000002</v>
      </c>
      <c r="H361" s="128" t="s">
        <v>175</v>
      </c>
      <c r="I361" s="129" t="s">
        <v>186</v>
      </c>
    </row>
    <row r="362" spans="1:9" ht="16.5" x14ac:dyDescent="0.25">
      <c r="A362" s="101">
        <v>3000171636999.2002</v>
      </c>
      <c r="B362" s="102" t="s">
        <v>151</v>
      </c>
      <c r="C362" s="125">
        <v>2715</v>
      </c>
      <c r="D362" s="104">
        <v>48</v>
      </c>
      <c r="E362" s="124">
        <v>0.25384000000000001</v>
      </c>
      <c r="F362" s="106">
        <v>689.18</v>
      </c>
      <c r="G362" s="125">
        <v>2756.7</v>
      </c>
      <c r="H362" s="95"/>
      <c r="I362" s="95"/>
    </row>
    <row r="363" spans="1:9" x14ac:dyDescent="0.25">
      <c r="A363" s="95"/>
      <c r="B363" s="95"/>
      <c r="C363" s="95"/>
      <c r="D363" s="95"/>
      <c r="E363" s="95"/>
      <c r="F363" s="95"/>
      <c r="G363" s="95"/>
      <c r="H363" s="95"/>
      <c r="I363" s="95"/>
    </row>
    <row r="364" spans="1:9" ht="16.5" x14ac:dyDescent="0.25">
      <c r="A364" s="101">
        <v>3000171619813.2002</v>
      </c>
      <c r="B364" s="102" t="s">
        <v>152</v>
      </c>
      <c r="C364" s="125">
        <v>3109</v>
      </c>
      <c r="D364" s="104">
        <v>48</v>
      </c>
      <c r="E364" s="124">
        <v>0.25384000000000001</v>
      </c>
      <c r="F364" s="106">
        <v>789.19</v>
      </c>
      <c r="G364" s="126">
        <v>3156.75</v>
      </c>
      <c r="H364" s="126"/>
      <c r="I364" s="126"/>
    </row>
    <row r="365" spans="1:9" ht="16.5" x14ac:dyDescent="0.25">
      <c r="A365" s="101">
        <v>3000171945368.1001</v>
      </c>
      <c r="B365" s="102" t="s">
        <v>153</v>
      </c>
      <c r="C365" s="125">
        <v>2465</v>
      </c>
      <c r="D365" s="104">
        <v>48</v>
      </c>
      <c r="E365" s="124">
        <v>0.25384000000000001</v>
      </c>
      <c r="F365" s="106">
        <v>625.72</v>
      </c>
      <c r="G365" s="126">
        <v>2502.86</v>
      </c>
      <c r="H365" s="126"/>
      <c r="I365" s="126"/>
    </row>
    <row r="366" spans="1:9" x14ac:dyDescent="0.25">
      <c r="A366" s="114" t="s">
        <v>169</v>
      </c>
      <c r="B366" s="114"/>
      <c r="C366" s="114"/>
      <c r="D366" s="114"/>
      <c r="E366" s="114"/>
      <c r="F366" s="114"/>
      <c r="G366" s="114"/>
      <c r="H366" s="114"/>
      <c r="I366" s="114"/>
    </row>
    <row r="367" spans="1:9" x14ac:dyDescent="0.25">
      <c r="A367" s="114" t="s">
        <v>187</v>
      </c>
      <c r="B367" s="114"/>
      <c r="C367" s="114"/>
      <c r="D367" s="114"/>
      <c r="E367" s="114"/>
      <c r="F367" s="114"/>
      <c r="G367" s="114"/>
      <c r="H367" s="114"/>
      <c r="I367" s="114"/>
    </row>
    <row r="368" spans="1:9" x14ac:dyDescent="0.25">
      <c r="A368" s="114" t="s">
        <v>188</v>
      </c>
      <c r="B368" s="114"/>
      <c r="C368" s="114"/>
      <c r="D368" s="114"/>
      <c r="E368" s="114"/>
      <c r="F368" s="114"/>
      <c r="G368" s="114"/>
      <c r="H368" s="114"/>
      <c r="I368" s="114"/>
    </row>
    <row r="369" spans="1:9" x14ac:dyDescent="0.25">
      <c r="A369" s="115" t="s">
        <v>158</v>
      </c>
      <c r="B369" s="115"/>
      <c r="C369" s="115"/>
      <c r="D369" s="115"/>
      <c r="E369" s="115"/>
      <c r="F369" s="115"/>
      <c r="G369" s="115"/>
      <c r="H369" s="115"/>
      <c r="I369" s="115"/>
    </row>
    <row r="370" spans="1:9" x14ac:dyDescent="0.25">
      <c r="A370" s="93"/>
      <c r="B370" s="93"/>
      <c r="C370" s="93"/>
      <c r="D370" s="93"/>
      <c r="E370" s="93"/>
      <c r="F370" s="93"/>
      <c r="G370" s="93"/>
      <c r="H370" s="93"/>
      <c r="I370" s="93"/>
    </row>
    <row r="371" spans="1:9" ht="16.5" x14ac:dyDescent="0.25">
      <c r="A371" s="84" t="s">
        <v>122</v>
      </c>
      <c r="B371" s="84" t="s">
        <v>133</v>
      </c>
      <c r="C371" s="84" t="s">
        <v>134</v>
      </c>
      <c r="D371" s="84" t="s">
        <v>135</v>
      </c>
      <c r="E371" s="93" t="s">
        <v>159</v>
      </c>
      <c r="F371" s="84" t="s">
        <v>160</v>
      </c>
      <c r="G371" s="123" t="s">
        <v>138</v>
      </c>
      <c r="H371" s="123"/>
      <c r="I371" s="123"/>
    </row>
    <row r="372" spans="1:9" x14ac:dyDescent="0.25">
      <c r="A372" s="101">
        <v>3000173808017.1001</v>
      </c>
      <c r="B372" s="102" t="s">
        <v>139</v>
      </c>
      <c r="C372" s="106">
        <v>839</v>
      </c>
      <c r="D372" s="104">
        <v>36</v>
      </c>
      <c r="E372" s="124">
        <v>2.5819999999999999E-2</v>
      </c>
      <c r="F372" s="106">
        <v>21.66</v>
      </c>
      <c r="G372" s="107">
        <v>779.87</v>
      </c>
      <c r="H372" s="107"/>
      <c r="I372" s="107"/>
    </row>
    <row r="373" spans="1:9" ht="16.5" x14ac:dyDescent="0.25">
      <c r="A373" s="101">
        <v>3000173808560.2002</v>
      </c>
      <c r="B373" s="102" t="s">
        <v>173</v>
      </c>
      <c r="C373" s="106">
        <v>865</v>
      </c>
      <c r="D373" s="104">
        <v>36</v>
      </c>
      <c r="E373" s="124">
        <v>2.5819999999999999E-2</v>
      </c>
      <c r="F373" s="106">
        <v>22.33</v>
      </c>
      <c r="G373" s="107">
        <v>804.03</v>
      </c>
      <c r="H373" s="107"/>
      <c r="I373" s="107"/>
    </row>
    <row r="374" spans="1:9" x14ac:dyDescent="0.25">
      <c r="A374" s="95"/>
      <c r="B374" s="95"/>
      <c r="C374" s="95"/>
      <c r="D374" s="95"/>
      <c r="E374" s="95"/>
      <c r="F374" s="95"/>
      <c r="G374" s="95"/>
      <c r="H374" s="95"/>
      <c r="I374" s="95"/>
    </row>
    <row r="375" spans="1:9" ht="16.5" x14ac:dyDescent="0.25">
      <c r="A375" s="101">
        <v>3000173809070.1001</v>
      </c>
      <c r="B375" s="102" t="s">
        <v>141</v>
      </c>
      <c r="C375" s="125">
        <v>1248</v>
      </c>
      <c r="D375" s="104">
        <v>36</v>
      </c>
      <c r="E375" s="124">
        <v>2.7449999999999999E-2</v>
      </c>
      <c r="F375" s="106">
        <v>34.26</v>
      </c>
      <c r="G375" s="126">
        <v>1233.27</v>
      </c>
      <c r="H375" s="126"/>
      <c r="I375" s="126"/>
    </row>
    <row r="376" spans="1:9" ht="16.5" x14ac:dyDescent="0.25">
      <c r="A376" s="101">
        <v>3000173809257.1001</v>
      </c>
      <c r="B376" s="102" t="s">
        <v>142</v>
      </c>
      <c r="C376" s="125">
        <v>1400</v>
      </c>
      <c r="D376" s="104">
        <v>36</v>
      </c>
      <c r="E376" s="124">
        <v>2.7449999999999999E-2</v>
      </c>
      <c r="F376" s="106">
        <v>38.43</v>
      </c>
      <c r="G376" s="126">
        <v>1383.48</v>
      </c>
      <c r="H376" s="126"/>
      <c r="I376" s="126"/>
    </row>
    <row r="377" spans="1:9" ht="24.75" x14ac:dyDescent="0.25">
      <c r="A377" s="101">
        <v>3000173809563.1001</v>
      </c>
      <c r="B377" s="102" t="s">
        <v>145</v>
      </c>
      <c r="C377" s="125">
        <v>2038</v>
      </c>
      <c r="D377" s="104">
        <v>36</v>
      </c>
      <c r="E377" s="124">
        <v>2.7449999999999999E-2</v>
      </c>
      <c r="F377" s="106">
        <v>55.94</v>
      </c>
      <c r="G377" s="126">
        <v>2013.95</v>
      </c>
      <c r="H377" s="126"/>
      <c r="I377" s="126"/>
    </row>
    <row r="378" spans="1:9" x14ac:dyDescent="0.25">
      <c r="A378" s="93"/>
      <c r="B378" s="93"/>
      <c r="C378" s="93"/>
      <c r="D378" s="93"/>
      <c r="E378" s="93"/>
      <c r="F378" s="93"/>
      <c r="G378" s="93"/>
      <c r="H378" s="93"/>
      <c r="I378" s="93"/>
    </row>
    <row r="379" spans="1:9" x14ac:dyDescent="0.25">
      <c r="A379" s="101">
        <v>3000173809907.1001</v>
      </c>
      <c r="B379" s="102" t="s">
        <v>174</v>
      </c>
      <c r="C379" s="125">
        <v>1278</v>
      </c>
      <c r="D379" s="104">
        <v>36</v>
      </c>
      <c r="E379" s="124">
        <v>2.6069999999999999E-2</v>
      </c>
      <c r="F379" s="106">
        <v>33.32</v>
      </c>
      <c r="G379" s="125">
        <v>1199.43</v>
      </c>
      <c r="H379" s="128" t="s">
        <v>175</v>
      </c>
      <c r="I379" s="129" t="s">
        <v>176</v>
      </c>
    </row>
    <row r="380" spans="1:9" ht="16.5" x14ac:dyDescent="0.25">
      <c r="A380" s="101">
        <v>3000174343062.1001</v>
      </c>
      <c r="B380" s="102" t="s">
        <v>177</v>
      </c>
      <c r="C380" s="125">
        <v>1665</v>
      </c>
      <c r="D380" s="104">
        <v>36</v>
      </c>
      <c r="E380" s="124">
        <v>2.6069999999999999E-2</v>
      </c>
      <c r="F380" s="106">
        <v>43.41</v>
      </c>
      <c r="G380" s="125">
        <v>1562.64</v>
      </c>
      <c r="H380" s="128" t="s">
        <v>175</v>
      </c>
      <c r="I380" s="129" t="s">
        <v>178</v>
      </c>
    </row>
    <row r="381" spans="1:9" ht="24.75" x14ac:dyDescent="0.25">
      <c r="A381" s="101">
        <v>3000174344378.1001</v>
      </c>
      <c r="B381" s="102" t="s">
        <v>179</v>
      </c>
      <c r="C381" s="125">
        <v>1844</v>
      </c>
      <c r="D381" s="104">
        <v>36</v>
      </c>
      <c r="E381" s="124">
        <v>2.6069999999999999E-2</v>
      </c>
      <c r="F381" s="106">
        <v>48.07</v>
      </c>
      <c r="G381" s="125">
        <v>1730.63</v>
      </c>
      <c r="H381" s="128" t="s">
        <v>175</v>
      </c>
      <c r="I381" s="129" t="s">
        <v>178</v>
      </c>
    </row>
    <row r="382" spans="1:9" x14ac:dyDescent="0.25">
      <c r="A382" s="100"/>
      <c r="B382" s="100"/>
      <c r="C382" s="100"/>
      <c r="D382" s="100"/>
      <c r="E382" s="100"/>
      <c r="F382" s="100"/>
      <c r="G382" s="100"/>
      <c r="H382" s="100"/>
      <c r="I382" s="100"/>
    </row>
    <row r="383" spans="1:9" ht="16.5" x14ac:dyDescent="0.25">
      <c r="A383" s="101">
        <v>3000173811266.1001</v>
      </c>
      <c r="B383" s="102" t="s">
        <v>180</v>
      </c>
      <c r="C383" s="125">
        <v>1639</v>
      </c>
      <c r="D383" s="104">
        <v>36</v>
      </c>
      <c r="E383" s="124">
        <v>2.707E-2</v>
      </c>
      <c r="F383" s="106">
        <v>44.37</v>
      </c>
      <c r="G383" s="125">
        <v>1597.24</v>
      </c>
      <c r="H383" s="128" t="s">
        <v>175</v>
      </c>
      <c r="I383" s="129" t="s">
        <v>181</v>
      </c>
    </row>
    <row r="384" spans="1:9" ht="16.5" x14ac:dyDescent="0.25">
      <c r="A384" s="101">
        <v>3000173812724.1001</v>
      </c>
      <c r="B384" s="102" t="s">
        <v>182</v>
      </c>
      <c r="C384" s="125">
        <v>1995</v>
      </c>
      <c r="D384" s="104">
        <v>36</v>
      </c>
      <c r="E384" s="124">
        <v>2.707E-2</v>
      </c>
      <c r="F384" s="106">
        <v>54</v>
      </c>
      <c r="G384" s="125">
        <v>1944.17</v>
      </c>
      <c r="H384" s="128" t="s">
        <v>175</v>
      </c>
      <c r="I384" s="129" t="s">
        <v>183</v>
      </c>
    </row>
    <row r="385" spans="1:9" ht="16.5" x14ac:dyDescent="0.25">
      <c r="A385" s="101">
        <v>3000171636890.2998</v>
      </c>
      <c r="B385" s="102" t="s">
        <v>151</v>
      </c>
      <c r="C385" s="125">
        <v>2660</v>
      </c>
      <c r="D385" s="104">
        <v>36</v>
      </c>
      <c r="E385" s="124">
        <v>2.707E-2</v>
      </c>
      <c r="F385" s="106">
        <v>72.010000000000005</v>
      </c>
      <c r="G385" s="125">
        <v>2592.2199999999998</v>
      </c>
      <c r="H385" s="95"/>
      <c r="I385" s="95"/>
    </row>
    <row r="386" spans="1:9" x14ac:dyDescent="0.25">
      <c r="A386" s="95"/>
      <c r="B386" s="95"/>
      <c r="C386" s="95"/>
      <c r="D386" s="95"/>
      <c r="E386" s="95"/>
      <c r="F386" s="95"/>
      <c r="G386" s="95"/>
      <c r="H386" s="95"/>
      <c r="I386" s="95"/>
    </row>
    <row r="387" spans="1:9" ht="16.5" x14ac:dyDescent="0.25">
      <c r="A387" s="101">
        <v>3000171620003.2998</v>
      </c>
      <c r="B387" s="102" t="s">
        <v>152</v>
      </c>
      <c r="C387" s="125">
        <v>3079</v>
      </c>
      <c r="D387" s="104">
        <v>36</v>
      </c>
      <c r="E387" s="124">
        <v>2.707E-2</v>
      </c>
      <c r="F387" s="106">
        <v>83.35</v>
      </c>
      <c r="G387" s="126">
        <v>3000.55</v>
      </c>
      <c r="H387" s="126"/>
      <c r="I387" s="126"/>
    </row>
    <row r="388" spans="1:9" ht="16.5" x14ac:dyDescent="0.25">
      <c r="A388" s="101">
        <v>3000173813521.1001</v>
      </c>
      <c r="B388" s="102" t="s">
        <v>153</v>
      </c>
      <c r="C388" s="125">
        <v>2368</v>
      </c>
      <c r="D388" s="104">
        <v>36</v>
      </c>
      <c r="E388" s="124">
        <v>2.707E-2</v>
      </c>
      <c r="F388" s="106">
        <v>64.099999999999994</v>
      </c>
      <c r="G388" s="126">
        <v>2307.66</v>
      </c>
      <c r="H388" s="126"/>
      <c r="I388" s="126"/>
    </row>
    <row r="389" spans="1:9" x14ac:dyDescent="0.25">
      <c r="A389" s="100"/>
      <c r="B389" s="100"/>
      <c r="C389" s="100"/>
      <c r="D389" s="100"/>
      <c r="E389" s="100"/>
      <c r="F389" s="100"/>
      <c r="G389" s="100"/>
      <c r="H389" s="100"/>
      <c r="I389" s="100"/>
    </row>
    <row r="390" spans="1:9" x14ac:dyDescent="0.25">
      <c r="A390" s="114" t="s">
        <v>169</v>
      </c>
      <c r="B390" s="114"/>
      <c r="C390" s="114"/>
      <c r="D390" s="114"/>
      <c r="E390" s="114"/>
      <c r="F390" s="114"/>
      <c r="G390" s="114"/>
      <c r="H390" s="114"/>
      <c r="I390" s="114"/>
    </row>
    <row r="391" spans="1:9" x14ac:dyDescent="0.25">
      <c r="A391" s="114" t="s">
        <v>189</v>
      </c>
      <c r="B391" s="114"/>
      <c r="C391" s="114"/>
      <c r="D391" s="114"/>
      <c r="E391" s="114"/>
      <c r="F391" s="114"/>
      <c r="G391" s="114"/>
      <c r="H391" s="114"/>
      <c r="I391" s="114"/>
    </row>
    <row r="392" spans="1:9" x14ac:dyDescent="0.25">
      <c r="A392" s="114" t="s">
        <v>188</v>
      </c>
      <c r="B392" s="114"/>
      <c r="C392" s="114"/>
      <c r="D392" s="114"/>
      <c r="E392" s="114"/>
      <c r="F392" s="114"/>
      <c r="G392" s="114"/>
      <c r="H392" s="114"/>
      <c r="I392" s="114"/>
    </row>
    <row r="393" spans="1:9" x14ac:dyDescent="0.25">
      <c r="A393" s="115" t="s">
        <v>158</v>
      </c>
      <c r="B393" s="115"/>
      <c r="C393" s="115"/>
      <c r="D393" s="115"/>
      <c r="E393" s="115"/>
      <c r="F393" s="115"/>
      <c r="G393" s="115"/>
      <c r="H393" s="115"/>
      <c r="I393" s="115"/>
    </row>
    <row r="394" spans="1:9" x14ac:dyDescent="0.25">
      <c r="A394" s="93"/>
      <c r="B394" s="93"/>
      <c r="C394" s="93"/>
      <c r="D394" s="93"/>
      <c r="E394" s="93"/>
      <c r="F394" s="93"/>
      <c r="G394" s="93"/>
      <c r="H394" s="93"/>
      <c r="I394" s="93"/>
    </row>
    <row r="395" spans="1:9" ht="16.5" x14ac:dyDescent="0.25">
      <c r="A395" s="84" t="s">
        <v>122</v>
      </c>
      <c r="B395" s="84" t="s">
        <v>133</v>
      </c>
      <c r="C395" s="84" t="s">
        <v>134</v>
      </c>
      <c r="D395" s="84" t="s">
        <v>135</v>
      </c>
      <c r="E395" s="98" t="s">
        <v>190</v>
      </c>
      <c r="F395" s="84" t="s">
        <v>163</v>
      </c>
      <c r="G395" s="123" t="s">
        <v>138</v>
      </c>
      <c r="H395" s="123"/>
      <c r="I395" s="123"/>
    </row>
    <row r="396" spans="1:9" x14ac:dyDescent="0.25">
      <c r="A396" s="101">
        <v>3000173808017.1001</v>
      </c>
      <c r="B396" s="102" t="s">
        <v>139</v>
      </c>
      <c r="C396" s="106">
        <v>839</v>
      </c>
      <c r="D396" s="104">
        <v>36</v>
      </c>
      <c r="E396" s="124">
        <v>7.6819999999999999E-2</v>
      </c>
      <c r="F396" s="106">
        <v>64.45</v>
      </c>
      <c r="G396" s="107">
        <v>773.42</v>
      </c>
      <c r="H396" s="107"/>
      <c r="I396" s="107"/>
    </row>
    <row r="397" spans="1:9" ht="16.5" x14ac:dyDescent="0.25">
      <c r="A397" s="101">
        <v>3000173808560.2002</v>
      </c>
      <c r="B397" s="102" t="s">
        <v>173</v>
      </c>
      <c r="C397" s="106">
        <v>865</v>
      </c>
      <c r="D397" s="104">
        <v>36</v>
      </c>
      <c r="E397" s="124">
        <v>7.6819999999999999E-2</v>
      </c>
      <c r="F397" s="106">
        <v>66.45</v>
      </c>
      <c r="G397" s="107">
        <v>797.39</v>
      </c>
      <c r="H397" s="107"/>
      <c r="I397" s="107"/>
    </row>
    <row r="398" spans="1:9" x14ac:dyDescent="0.25">
      <c r="A398" s="95"/>
      <c r="B398" s="95"/>
      <c r="C398" s="95"/>
      <c r="D398" s="95"/>
      <c r="E398" s="95"/>
      <c r="F398" s="95"/>
      <c r="G398" s="95"/>
      <c r="H398" s="95"/>
      <c r="I398" s="95"/>
    </row>
    <row r="399" spans="1:9" ht="16.5" x14ac:dyDescent="0.25">
      <c r="A399" s="101">
        <v>3000173809070.1001</v>
      </c>
      <c r="B399" s="102" t="s">
        <v>141</v>
      </c>
      <c r="C399" s="125">
        <v>1248</v>
      </c>
      <c r="D399" s="104">
        <v>36</v>
      </c>
      <c r="E399" s="124">
        <v>8.1670000000000006E-2</v>
      </c>
      <c r="F399" s="106">
        <v>101.92</v>
      </c>
      <c r="G399" s="126">
        <v>1223.0899999999999</v>
      </c>
      <c r="H399" s="126"/>
      <c r="I399" s="126"/>
    </row>
    <row r="400" spans="1:9" ht="16.5" x14ac:dyDescent="0.25">
      <c r="A400" s="101">
        <v>3000173809257.1001</v>
      </c>
      <c r="B400" s="102" t="s">
        <v>142</v>
      </c>
      <c r="C400" s="125">
        <v>1400</v>
      </c>
      <c r="D400" s="104">
        <v>36</v>
      </c>
      <c r="E400" s="124">
        <v>8.1670000000000006E-2</v>
      </c>
      <c r="F400" s="106">
        <v>114.34</v>
      </c>
      <c r="G400" s="126">
        <v>1372.06</v>
      </c>
      <c r="H400" s="126"/>
      <c r="I400" s="126"/>
    </row>
    <row r="401" spans="1:15" ht="24.75" x14ac:dyDescent="0.25">
      <c r="A401" s="101">
        <v>3000173809563.1001</v>
      </c>
      <c r="B401" s="102" t="s">
        <v>145</v>
      </c>
      <c r="C401" s="125">
        <v>2038</v>
      </c>
      <c r="D401" s="104">
        <v>36</v>
      </c>
      <c r="E401" s="124">
        <v>8.1670000000000006E-2</v>
      </c>
      <c r="F401" s="106">
        <v>166.44</v>
      </c>
      <c r="G401" s="126">
        <v>1997.32</v>
      </c>
      <c r="H401" s="126"/>
      <c r="I401" s="126"/>
    </row>
    <row r="402" spans="1:15" x14ac:dyDescent="0.25">
      <c r="A402" s="93"/>
      <c r="B402" s="93"/>
      <c r="C402" s="93"/>
      <c r="D402" s="93"/>
      <c r="E402" s="93"/>
      <c r="F402" s="93"/>
      <c r="G402" s="93"/>
      <c r="H402" s="93"/>
      <c r="I402" s="93"/>
    </row>
    <row r="403" spans="1:15" x14ac:dyDescent="0.25">
      <c r="A403" s="101">
        <v>3000173809907.1001</v>
      </c>
      <c r="B403" s="102" t="s">
        <v>174</v>
      </c>
      <c r="C403" s="125">
        <v>1278</v>
      </c>
      <c r="D403" s="104">
        <v>36</v>
      </c>
      <c r="E403" s="124">
        <v>7.7560000000000004E-2</v>
      </c>
      <c r="F403" s="106">
        <v>99.12</v>
      </c>
      <c r="G403" s="125">
        <v>1189.46</v>
      </c>
      <c r="H403" s="128" t="s">
        <v>175</v>
      </c>
      <c r="I403" s="129" t="s">
        <v>176</v>
      </c>
    </row>
    <row r="404" spans="1:15" ht="16.5" x14ac:dyDescent="0.25">
      <c r="A404" s="101">
        <v>3000174343062.1001</v>
      </c>
      <c r="B404" s="102" t="s">
        <v>177</v>
      </c>
      <c r="C404" s="125">
        <v>1665</v>
      </c>
      <c r="D404" s="104">
        <v>36</v>
      </c>
      <c r="E404" s="124">
        <v>7.7560000000000004E-2</v>
      </c>
      <c r="F404" s="106">
        <v>129.13999999999999</v>
      </c>
      <c r="G404" s="125">
        <v>1549.65</v>
      </c>
      <c r="H404" s="128" t="s">
        <v>175</v>
      </c>
      <c r="I404" s="129" t="s">
        <v>178</v>
      </c>
    </row>
    <row r="405" spans="1:15" ht="24.75" x14ac:dyDescent="0.25">
      <c r="A405" s="101">
        <v>3000174344378.1001</v>
      </c>
      <c r="B405" s="102" t="s">
        <v>179</v>
      </c>
      <c r="C405" s="125">
        <v>1844</v>
      </c>
      <c r="D405" s="104">
        <v>36</v>
      </c>
      <c r="E405" s="124">
        <v>7.7560000000000004E-2</v>
      </c>
      <c r="F405" s="106">
        <v>143.02000000000001</v>
      </c>
      <c r="G405" s="125">
        <v>1716.25</v>
      </c>
      <c r="H405" s="128" t="s">
        <v>175</v>
      </c>
      <c r="I405" s="129" t="s">
        <v>178</v>
      </c>
    </row>
    <row r="406" spans="1:15" x14ac:dyDescent="0.25">
      <c r="A406" s="95"/>
      <c r="B406" s="95"/>
      <c r="C406" s="95"/>
      <c r="D406" s="95"/>
      <c r="E406" s="95"/>
      <c r="F406" s="95"/>
      <c r="G406" s="95"/>
      <c r="H406" s="95"/>
      <c r="I406" s="95"/>
    </row>
    <row r="407" spans="1:15" ht="16.5" x14ac:dyDescent="0.25">
      <c r="A407" s="101">
        <v>3000173811266.1001</v>
      </c>
      <c r="B407" s="102" t="s">
        <v>180</v>
      </c>
      <c r="C407" s="125">
        <v>1639</v>
      </c>
      <c r="D407" s="104">
        <v>36</v>
      </c>
      <c r="E407" s="124">
        <v>8.0549999999999997E-2</v>
      </c>
      <c r="F407" s="106">
        <v>132.02000000000001</v>
      </c>
      <c r="G407" s="125">
        <v>1584.26</v>
      </c>
      <c r="H407" s="128" t="s">
        <v>175</v>
      </c>
      <c r="I407" s="129" t="s">
        <v>185</v>
      </c>
    </row>
    <row r="408" spans="1:15" ht="16.5" x14ac:dyDescent="0.25">
      <c r="A408" s="101">
        <v>3000173812724.1001</v>
      </c>
      <c r="B408" s="102" t="s">
        <v>182</v>
      </c>
      <c r="C408" s="125">
        <v>1995</v>
      </c>
      <c r="D408" s="104">
        <v>36</v>
      </c>
      <c r="E408" s="124">
        <v>8.0549999999999997E-2</v>
      </c>
      <c r="F408" s="106">
        <v>160.69999999999999</v>
      </c>
      <c r="G408" s="125">
        <v>1928.37</v>
      </c>
      <c r="H408" s="128" t="s">
        <v>175</v>
      </c>
      <c r="I408" s="129" t="s">
        <v>186</v>
      </c>
    </row>
    <row r="409" spans="1:15" ht="16.5" x14ac:dyDescent="0.25">
      <c r="A409" s="101">
        <v>3000171636890.2998</v>
      </c>
      <c r="B409" s="102" t="s">
        <v>151</v>
      </c>
      <c r="C409" s="125">
        <v>2660</v>
      </c>
      <c r="D409" s="104">
        <v>36</v>
      </c>
      <c r="E409" s="124">
        <v>8.0549999999999997E-2</v>
      </c>
      <c r="F409" s="106">
        <v>214.26</v>
      </c>
      <c r="G409" s="125">
        <v>2571.16</v>
      </c>
      <c r="H409" s="95"/>
      <c r="I409" s="95"/>
    </row>
    <row r="410" spans="1:15" x14ac:dyDescent="0.25">
      <c r="A410" s="95"/>
      <c r="B410" s="95"/>
      <c r="C410" s="95"/>
      <c r="D410" s="95"/>
      <c r="E410" s="95"/>
      <c r="F410" s="95"/>
      <c r="G410" s="95"/>
      <c r="H410" s="95"/>
      <c r="I410" s="95"/>
    </row>
    <row r="411" spans="1:15" ht="16.5" x14ac:dyDescent="0.25">
      <c r="A411" s="101">
        <v>3000171620003.2998</v>
      </c>
      <c r="B411" s="102" t="s">
        <v>152</v>
      </c>
      <c r="C411" s="125">
        <v>3079</v>
      </c>
      <c r="D411" s="104">
        <v>36</v>
      </c>
      <c r="E411" s="124">
        <v>8.0549999999999997E-2</v>
      </c>
      <c r="F411" s="106">
        <v>248.01</v>
      </c>
      <c r="G411" s="126">
        <v>2976.16</v>
      </c>
      <c r="H411" s="126"/>
      <c r="I411" s="126"/>
    </row>
    <row r="412" spans="1:15" ht="16.5" x14ac:dyDescent="0.25">
      <c r="A412" s="101">
        <v>3000173813521.1001</v>
      </c>
      <c r="B412" s="102" t="s">
        <v>153</v>
      </c>
      <c r="C412" s="125">
        <v>2368</v>
      </c>
      <c r="D412" s="104">
        <v>36</v>
      </c>
      <c r="E412" s="124">
        <v>8.0549999999999997E-2</v>
      </c>
      <c r="F412" s="106">
        <v>190.74</v>
      </c>
      <c r="G412" s="126">
        <v>2288.91</v>
      </c>
      <c r="H412" s="126"/>
      <c r="I412" s="126"/>
    </row>
    <row r="413" spans="1:15" x14ac:dyDescent="0.25">
      <c r="A413" s="130"/>
      <c r="B413" s="130"/>
      <c r="C413" s="130"/>
      <c r="D413" s="130"/>
      <c r="E413" s="130"/>
      <c r="F413" s="130"/>
      <c r="G413" s="130"/>
      <c r="H413" s="130"/>
      <c r="I413" s="130"/>
      <c r="J413" s="131"/>
      <c r="K413" s="131"/>
      <c r="L413" s="131"/>
      <c r="M413" s="73"/>
      <c r="N413" s="73"/>
      <c r="O413" s="73"/>
    </row>
    <row r="414" spans="1:15" x14ac:dyDescent="0.25">
      <c r="A414" s="132" t="s">
        <v>77</v>
      </c>
      <c r="B414" s="132"/>
      <c r="C414" s="132"/>
      <c r="D414" s="132"/>
      <c r="E414" s="133"/>
      <c r="F414" s="133"/>
      <c r="G414" s="133"/>
      <c r="H414" s="133"/>
      <c r="I414" s="133"/>
      <c r="J414" s="134"/>
      <c r="K414" s="134"/>
      <c r="L414" s="134"/>
      <c r="M414" s="73"/>
      <c r="N414" s="73"/>
      <c r="O414" s="73"/>
    </row>
    <row r="415" spans="1:15" x14ac:dyDescent="0.25">
      <c r="A415" s="132" t="s">
        <v>1</v>
      </c>
      <c r="B415" s="132"/>
      <c r="C415" s="132"/>
      <c r="D415" s="132"/>
      <c r="E415" s="133"/>
      <c r="F415" s="133"/>
      <c r="G415" s="133"/>
      <c r="H415" s="133"/>
      <c r="I415" s="133"/>
      <c r="J415" s="134"/>
      <c r="K415" s="134"/>
      <c r="L415" s="134"/>
      <c r="M415" s="73"/>
      <c r="N415" s="73"/>
      <c r="O415" s="73"/>
    </row>
    <row r="416" spans="1:15" x14ac:dyDescent="0.25">
      <c r="A416" s="132" t="s">
        <v>191</v>
      </c>
      <c r="B416" s="132"/>
      <c r="C416" s="132"/>
      <c r="D416" s="132"/>
      <c r="E416" s="133"/>
      <c r="F416" s="133"/>
      <c r="G416" s="133"/>
      <c r="H416" s="133"/>
      <c r="I416" s="133"/>
      <c r="J416" s="134"/>
      <c r="K416" s="134"/>
      <c r="L416" s="134"/>
      <c r="M416" s="73"/>
      <c r="N416" s="73"/>
      <c r="O416" s="73"/>
    </row>
    <row r="417" spans="1:15" x14ac:dyDescent="0.25">
      <c r="A417" s="135" t="s">
        <v>3</v>
      </c>
      <c r="B417" s="135"/>
      <c r="C417" s="135"/>
      <c r="D417" s="135"/>
      <c r="E417" s="133"/>
      <c r="F417" s="133"/>
      <c r="G417" s="133"/>
      <c r="H417" s="133"/>
      <c r="I417" s="133"/>
      <c r="J417" s="131"/>
      <c r="K417" s="131"/>
      <c r="L417" s="131"/>
      <c r="M417" s="73"/>
      <c r="N417" s="73"/>
      <c r="O417" s="73"/>
    </row>
    <row r="418" spans="1:15" ht="38.25" x14ac:dyDescent="0.25">
      <c r="A418" s="136" t="s">
        <v>192</v>
      </c>
      <c r="B418" s="137" t="s">
        <v>193</v>
      </c>
      <c r="C418" s="137"/>
      <c r="D418" s="137"/>
      <c r="E418" s="138" t="s">
        <v>194</v>
      </c>
      <c r="F418" s="136" t="s">
        <v>195</v>
      </c>
      <c r="G418" s="131" t="s">
        <v>196</v>
      </c>
      <c r="H418" s="136" t="s">
        <v>197</v>
      </c>
      <c r="I418" s="139" t="s">
        <v>198</v>
      </c>
      <c r="J418" s="139"/>
      <c r="K418" s="139"/>
      <c r="L418" s="140"/>
      <c r="M418" s="73"/>
      <c r="N418" s="73"/>
      <c r="O418" s="73"/>
    </row>
    <row r="419" spans="1:15" x14ac:dyDescent="0.25">
      <c r="A419" s="141">
        <v>3000171641230.2002</v>
      </c>
      <c r="B419" s="142" t="s">
        <v>64</v>
      </c>
      <c r="C419" s="142"/>
      <c r="D419" s="142"/>
      <c r="E419" s="143">
        <v>839</v>
      </c>
      <c r="F419" s="144">
        <v>36</v>
      </c>
      <c r="G419" s="145">
        <v>0.29602000000000001</v>
      </c>
      <c r="H419" s="146">
        <v>248.36</v>
      </c>
      <c r="I419" s="147">
        <v>745.08</v>
      </c>
      <c r="J419" s="147"/>
      <c r="K419" s="147"/>
      <c r="L419" s="134"/>
      <c r="M419" s="73"/>
      <c r="N419" s="73"/>
      <c r="O419" s="73"/>
    </row>
    <row r="420" spans="1:15" x14ac:dyDescent="0.25">
      <c r="A420" s="141">
        <v>3000171641271.2002</v>
      </c>
      <c r="B420" s="142" t="s">
        <v>65</v>
      </c>
      <c r="C420" s="142"/>
      <c r="D420" s="142"/>
      <c r="E420" s="143">
        <v>865</v>
      </c>
      <c r="F420" s="144">
        <v>36</v>
      </c>
      <c r="G420" s="145">
        <v>0.29602000000000001</v>
      </c>
      <c r="H420" s="146">
        <v>256.06</v>
      </c>
      <c r="I420" s="147">
        <v>768.17</v>
      </c>
      <c r="J420" s="147"/>
      <c r="K420" s="147"/>
      <c r="L420" s="134"/>
      <c r="M420" s="73"/>
      <c r="N420" s="73"/>
      <c r="O420" s="73"/>
    </row>
    <row r="421" spans="1:15" x14ac:dyDescent="0.25">
      <c r="A421" s="141">
        <v>3000171642079.2002</v>
      </c>
      <c r="B421" s="142" t="s">
        <v>66</v>
      </c>
      <c r="C421" s="142"/>
      <c r="D421" s="142"/>
      <c r="E421" s="148">
        <v>1248</v>
      </c>
      <c r="F421" s="144">
        <v>36</v>
      </c>
      <c r="G421" s="145">
        <v>0.31472</v>
      </c>
      <c r="H421" s="146">
        <v>392.77</v>
      </c>
      <c r="I421" s="149">
        <v>1178.31</v>
      </c>
      <c r="J421" s="149"/>
      <c r="K421" s="149"/>
      <c r="L421" s="134"/>
      <c r="M421" s="73"/>
      <c r="N421" s="73"/>
      <c r="O421" s="73"/>
    </row>
    <row r="422" spans="1:15" x14ac:dyDescent="0.25">
      <c r="A422" s="141">
        <v>3000171642238.2002</v>
      </c>
      <c r="B422" s="142" t="s">
        <v>67</v>
      </c>
      <c r="C422" s="142"/>
      <c r="D422" s="142"/>
      <c r="E422" s="148">
        <v>1400</v>
      </c>
      <c r="F422" s="144">
        <v>36</v>
      </c>
      <c r="G422" s="145">
        <v>0.31472</v>
      </c>
      <c r="H422" s="146">
        <v>440.61</v>
      </c>
      <c r="I422" s="149">
        <v>1321.82</v>
      </c>
      <c r="J422" s="149"/>
      <c r="K422" s="149"/>
      <c r="L422" s="134"/>
      <c r="M422" s="73"/>
      <c r="N422" s="73"/>
      <c r="O422" s="73"/>
    </row>
    <row r="423" spans="1:15" x14ac:dyDescent="0.25">
      <c r="A423" s="141">
        <v>3000171775286.2002</v>
      </c>
      <c r="B423" s="142" t="s">
        <v>199</v>
      </c>
      <c r="C423" s="142"/>
      <c r="D423" s="142"/>
      <c r="E423" s="148">
        <v>2038</v>
      </c>
      <c r="F423" s="144">
        <v>36</v>
      </c>
      <c r="G423" s="145">
        <v>0.31472</v>
      </c>
      <c r="H423" s="146">
        <v>641.4</v>
      </c>
      <c r="I423" s="149">
        <v>1924.2</v>
      </c>
      <c r="J423" s="149"/>
      <c r="K423" s="149"/>
      <c r="L423" s="134"/>
      <c r="M423" s="73"/>
      <c r="N423" s="73"/>
      <c r="O423" s="73"/>
    </row>
    <row r="424" spans="1:15" ht="25.5" x14ac:dyDescent="0.25">
      <c r="A424" s="150">
        <v>3000171611844.2002</v>
      </c>
      <c r="B424" s="150"/>
      <c r="C424" s="151" t="s">
        <v>69</v>
      </c>
      <c r="D424" s="152">
        <v>1278</v>
      </c>
      <c r="E424" s="152"/>
      <c r="F424" s="144">
        <v>36</v>
      </c>
      <c r="G424" s="153">
        <v>0.2989</v>
      </c>
      <c r="H424" s="146">
        <v>381.99</v>
      </c>
      <c r="I424" s="149">
        <v>1145.98</v>
      </c>
      <c r="J424" s="149"/>
      <c r="K424" s="134"/>
      <c r="L424" s="134"/>
      <c r="M424" s="73"/>
      <c r="N424" s="73"/>
      <c r="O424" s="73"/>
    </row>
    <row r="425" spans="1:15" ht="51" x14ac:dyDescent="0.25">
      <c r="A425" s="150">
        <v>3000171612382.2002</v>
      </c>
      <c r="B425" s="150"/>
      <c r="C425" s="154" t="s">
        <v>71</v>
      </c>
      <c r="D425" s="152">
        <v>1378</v>
      </c>
      <c r="E425" s="152"/>
      <c r="F425" s="144">
        <v>36</v>
      </c>
      <c r="G425" s="153">
        <v>0.2989</v>
      </c>
      <c r="H425" s="146">
        <v>411.88</v>
      </c>
      <c r="I425" s="149">
        <v>1235.6500000000001</v>
      </c>
      <c r="J425" s="149"/>
      <c r="K425" s="140"/>
      <c r="L425" s="140"/>
      <c r="M425" s="73"/>
      <c r="N425" s="73"/>
      <c r="O425" s="73"/>
    </row>
    <row r="426" spans="1:15" x14ac:dyDescent="0.25">
      <c r="A426" s="155">
        <v>3000174343062.1001</v>
      </c>
      <c r="B426" s="155"/>
      <c r="C426" s="156" t="s">
        <v>200</v>
      </c>
      <c r="D426" s="157">
        <v>1665</v>
      </c>
      <c r="E426" s="157"/>
      <c r="F426" s="158">
        <v>36</v>
      </c>
      <c r="G426" s="159">
        <v>0.2989</v>
      </c>
      <c r="H426" s="160">
        <v>497.67</v>
      </c>
      <c r="I426" s="161" t="s">
        <v>201</v>
      </c>
      <c r="J426" s="161"/>
      <c r="K426" s="134"/>
      <c r="L426" s="134"/>
      <c r="M426" s="73"/>
      <c r="N426" s="73"/>
      <c r="O426" s="73"/>
    </row>
    <row r="427" spans="1:15" x14ac:dyDescent="0.25">
      <c r="A427" s="155"/>
      <c r="B427" s="155"/>
      <c r="C427" s="156"/>
      <c r="D427" s="157"/>
      <c r="E427" s="157"/>
      <c r="F427" s="158"/>
      <c r="G427" s="159"/>
      <c r="H427" s="160"/>
      <c r="I427" s="161"/>
      <c r="J427" s="161"/>
      <c r="K427" s="49" t="s">
        <v>202</v>
      </c>
      <c r="L427" s="49"/>
      <c r="M427" s="73"/>
      <c r="N427" s="73"/>
      <c r="O427" s="73"/>
    </row>
    <row r="428" spans="1:15" ht="51" x14ac:dyDescent="0.25">
      <c r="A428" s="150">
        <v>3000171616756.2002</v>
      </c>
      <c r="B428" s="150"/>
      <c r="C428" s="154" t="s">
        <v>72</v>
      </c>
      <c r="D428" s="162" t="s">
        <v>203</v>
      </c>
      <c r="E428" s="162"/>
      <c r="F428" s="144">
        <v>36</v>
      </c>
      <c r="G428" s="153">
        <v>0.2989</v>
      </c>
      <c r="H428" s="146">
        <v>455.22</v>
      </c>
      <c r="I428" s="149">
        <v>1365.67</v>
      </c>
      <c r="J428" s="149"/>
      <c r="K428" s="163"/>
      <c r="L428" s="163"/>
      <c r="M428" s="73"/>
      <c r="N428" s="73"/>
      <c r="O428" s="73"/>
    </row>
    <row r="429" spans="1:15" x14ac:dyDescent="0.25">
      <c r="A429" s="164">
        <v>3000174344378.1001</v>
      </c>
      <c r="B429" s="164"/>
      <c r="C429" s="165" t="s">
        <v>204</v>
      </c>
      <c r="D429" s="166">
        <v>1844</v>
      </c>
      <c r="E429" s="167"/>
      <c r="F429" s="158">
        <v>36</v>
      </c>
      <c r="G429" s="159">
        <v>0.2989</v>
      </c>
      <c r="H429" s="160">
        <v>551.16999999999996</v>
      </c>
      <c r="I429" s="161" t="s">
        <v>205</v>
      </c>
      <c r="J429" s="161"/>
      <c r="K429" s="168"/>
      <c r="L429" s="168"/>
      <c r="M429" s="73"/>
      <c r="N429" s="73"/>
      <c r="O429" s="73"/>
    </row>
    <row r="430" spans="1:15" x14ac:dyDescent="0.25">
      <c r="A430" s="164"/>
      <c r="B430" s="164"/>
      <c r="C430" s="165"/>
      <c r="D430" s="167"/>
      <c r="E430" s="167"/>
      <c r="F430" s="158"/>
      <c r="G430" s="159"/>
      <c r="H430" s="160"/>
      <c r="I430" s="161"/>
      <c r="J430" s="161"/>
      <c r="K430" s="49" t="s">
        <v>202</v>
      </c>
      <c r="L430" s="49"/>
      <c r="M430" s="73"/>
      <c r="N430" s="73"/>
      <c r="O430" s="73"/>
    </row>
    <row r="431" spans="1:15" x14ac:dyDescent="0.25">
      <c r="A431" s="164"/>
      <c r="B431" s="164"/>
      <c r="C431" s="165"/>
      <c r="D431" s="167"/>
      <c r="E431" s="167"/>
      <c r="F431" s="158"/>
      <c r="G431" s="159"/>
      <c r="H431" s="160"/>
      <c r="I431" s="161"/>
      <c r="J431" s="161"/>
      <c r="K431" s="168"/>
      <c r="L431" s="168"/>
      <c r="M431" s="73"/>
      <c r="N431" s="73"/>
      <c r="O431" s="73"/>
    </row>
    <row r="432" spans="1:15" x14ac:dyDescent="0.25">
      <c r="A432" s="141">
        <v>3000171617865.2002</v>
      </c>
      <c r="B432" s="142" t="s">
        <v>70</v>
      </c>
      <c r="C432" s="142"/>
      <c r="D432" s="142"/>
      <c r="E432" s="148">
        <v>1519</v>
      </c>
      <c r="F432" s="144">
        <v>36</v>
      </c>
      <c r="G432" s="145">
        <v>0.31041000000000002</v>
      </c>
      <c r="H432" s="146">
        <v>471.51</v>
      </c>
      <c r="I432" s="149">
        <v>1414.54</v>
      </c>
      <c r="J432" s="149"/>
      <c r="K432" s="169"/>
      <c r="L432" s="169"/>
      <c r="M432" s="73"/>
      <c r="N432" s="73"/>
      <c r="O432" s="73"/>
    </row>
    <row r="433" spans="1:15" x14ac:dyDescent="0.25">
      <c r="A433" s="170">
        <v>3000173811266.1001</v>
      </c>
      <c r="B433" s="171" t="s">
        <v>206</v>
      </c>
      <c r="C433" s="171"/>
      <c r="D433" s="171"/>
      <c r="E433" s="172">
        <v>1639</v>
      </c>
      <c r="F433" s="158">
        <v>36</v>
      </c>
      <c r="G433" s="173">
        <v>0.31041000000000002</v>
      </c>
      <c r="H433" s="160">
        <v>508.76</v>
      </c>
      <c r="I433" s="161" t="s">
        <v>207</v>
      </c>
      <c r="J433" s="161"/>
      <c r="K433" s="168"/>
      <c r="L433" s="168"/>
      <c r="M433" s="73"/>
      <c r="N433" s="73"/>
      <c r="O433" s="73"/>
    </row>
    <row r="434" spans="1:15" x14ac:dyDescent="0.25">
      <c r="A434" s="170"/>
      <c r="B434" s="171"/>
      <c r="C434" s="171"/>
      <c r="D434" s="171"/>
      <c r="E434" s="172"/>
      <c r="F434" s="158"/>
      <c r="G434" s="173"/>
      <c r="H434" s="160"/>
      <c r="I434" s="161"/>
      <c r="J434" s="161"/>
      <c r="K434" s="49" t="s">
        <v>208</v>
      </c>
      <c r="L434" s="49"/>
      <c r="M434" s="73"/>
      <c r="N434" s="73"/>
      <c r="O434" s="73"/>
    </row>
    <row r="435" spans="1:15" x14ac:dyDescent="0.25">
      <c r="A435" s="174">
        <v>3000171618579.2002</v>
      </c>
      <c r="B435" s="175" t="s">
        <v>73</v>
      </c>
      <c r="C435" s="175"/>
      <c r="D435" s="175"/>
      <c r="E435" s="176">
        <v>1728</v>
      </c>
      <c r="F435" s="177">
        <v>36</v>
      </c>
      <c r="G435" s="178">
        <v>0.31041000000000002</v>
      </c>
      <c r="H435" s="179">
        <v>536.39</v>
      </c>
      <c r="I435" s="180">
        <v>1609.17</v>
      </c>
      <c r="J435" s="180"/>
      <c r="K435" s="169"/>
      <c r="L435" s="169"/>
      <c r="M435" s="73"/>
      <c r="N435" s="73"/>
      <c r="O435" s="73"/>
    </row>
    <row r="436" spans="1:15" x14ac:dyDescent="0.25">
      <c r="A436" s="170">
        <v>3000173812724.1001</v>
      </c>
      <c r="B436" s="171" t="s">
        <v>209</v>
      </c>
      <c r="C436" s="171"/>
      <c r="D436" s="171"/>
      <c r="E436" s="172">
        <v>1995</v>
      </c>
      <c r="F436" s="158">
        <v>36</v>
      </c>
      <c r="G436" s="173">
        <v>0.31041000000000002</v>
      </c>
      <c r="H436" s="160">
        <v>619.27</v>
      </c>
      <c r="I436" s="161" t="s">
        <v>210</v>
      </c>
      <c r="J436" s="161"/>
      <c r="K436" s="168"/>
      <c r="L436" s="168"/>
      <c r="M436" s="73"/>
      <c r="N436" s="73"/>
      <c r="O436" s="73"/>
    </row>
    <row r="437" spans="1:15" x14ac:dyDescent="0.25">
      <c r="A437" s="170"/>
      <c r="B437" s="171"/>
      <c r="C437" s="171"/>
      <c r="D437" s="171"/>
      <c r="E437" s="172"/>
      <c r="F437" s="158"/>
      <c r="G437" s="173"/>
      <c r="H437" s="160"/>
      <c r="I437" s="161"/>
      <c r="J437" s="161"/>
      <c r="K437" s="49" t="s">
        <v>211</v>
      </c>
      <c r="L437" s="49"/>
      <c r="M437" s="73"/>
      <c r="N437" s="73"/>
      <c r="O437" s="73"/>
    </row>
    <row r="438" spans="1:15" x14ac:dyDescent="0.25">
      <c r="A438" s="174">
        <v>3000171636890.2002</v>
      </c>
      <c r="B438" s="175" t="s">
        <v>74</v>
      </c>
      <c r="C438" s="175"/>
      <c r="D438" s="175"/>
      <c r="E438" s="176">
        <v>2660</v>
      </c>
      <c r="F438" s="177">
        <v>36</v>
      </c>
      <c r="G438" s="178">
        <v>0.31041000000000002</v>
      </c>
      <c r="H438" s="179">
        <v>825.69</v>
      </c>
      <c r="I438" s="180">
        <v>2477.0700000000002</v>
      </c>
      <c r="J438" s="180"/>
      <c r="K438" s="169"/>
      <c r="L438" s="169"/>
      <c r="M438" s="73"/>
      <c r="N438" s="73"/>
      <c r="O438" s="73"/>
    </row>
    <row r="439" spans="1:15" x14ac:dyDescent="0.25">
      <c r="A439" s="181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73"/>
      <c r="N439" s="73"/>
      <c r="O439" s="73"/>
    </row>
    <row r="440" spans="1:15" x14ac:dyDescent="0.25">
      <c r="A440" s="141">
        <v>3000171620003.2002</v>
      </c>
      <c r="B440" s="182" t="s">
        <v>32</v>
      </c>
      <c r="C440" s="182"/>
      <c r="D440" s="182"/>
      <c r="E440" s="148">
        <v>3079</v>
      </c>
      <c r="F440" s="144">
        <v>36</v>
      </c>
      <c r="G440" s="145">
        <v>0.31041000000000002</v>
      </c>
      <c r="H440" s="146">
        <v>955.75</v>
      </c>
      <c r="I440" s="149">
        <v>2867.26</v>
      </c>
      <c r="J440" s="149"/>
      <c r="K440" s="149"/>
      <c r="L440" s="134"/>
      <c r="M440" s="73"/>
      <c r="N440" s="73"/>
      <c r="O440" s="73"/>
    </row>
    <row r="441" spans="1:15" x14ac:dyDescent="0.25">
      <c r="A441" s="141">
        <v>3000171629820.2002</v>
      </c>
      <c r="B441" s="182" t="s">
        <v>53</v>
      </c>
      <c r="C441" s="182"/>
      <c r="D441" s="182"/>
      <c r="E441" s="148">
        <v>2368</v>
      </c>
      <c r="F441" s="144">
        <v>36</v>
      </c>
      <c r="G441" s="145">
        <v>0.31041000000000002</v>
      </c>
      <c r="H441" s="146">
        <v>735.05</v>
      </c>
      <c r="I441" s="149">
        <v>2205.15</v>
      </c>
      <c r="J441" s="149"/>
      <c r="K441" s="149"/>
      <c r="L441" s="134"/>
      <c r="M441" s="73"/>
      <c r="N441" s="73"/>
      <c r="O441" s="73"/>
    </row>
    <row r="442" spans="1:15" ht="39" x14ac:dyDescent="0.25">
      <c r="A442" s="62" t="s">
        <v>212</v>
      </c>
      <c r="B442" s="183" t="s">
        <v>193</v>
      </c>
      <c r="C442" s="183"/>
      <c r="D442" s="183"/>
      <c r="E442" s="184" t="s">
        <v>194</v>
      </c>
      <c r="F442" s="62" t="s">
        <v>195</v>
      </c>
      <c r="G442" s="134" t="s">
        <v>213</v>
      </c>
      <c r="H442" s="62" t="s">
        <v>197</v>
      </c>
      <c r="I442" s="185" t="s">
        <v>198</v>
      </c>
      <c r="J442" s="185"/>
      <c r="K442" s="185"/>
      <c r="L442" s="131"/>
      <c r="M442" s="73"/>
      <c r="N442" s="73"/>
      <c r="O442" s="73"/>
    </row>
    <row r="443" spans="1:15" x14ac:dyDescent="0.25">
      <c r="A443" s="141">
        <v>3000171640128.2002</v>
      </c>
      <c r="B443" s="142" t="s">
        <v>64</v>
      </c>
      <c r="C443" s="142"/>
      <c r="D443" s="142"/>
      <c r="E443" s="143">
        <v>848</v>
      </c>
      <c r="F443" s="144">
        <v>48</v>
      </c>
      <c r="G443" s="145">
        <v>0.24542</v>
      </c>
      <c r="H443" s="146">
        <v>208.12</v>
      </c>
      <c r="I443" s="147">
        <v>832.46</v>
      </c>
      <c r="J443" s="147"/>
      <c r="K443" s="147"/>
      <c r="L443" s="134"/>
      <c r="M443" s="73"/>
      <c r="N443" s="73"/>
      <c r="O443" s="73"/>
    </row>
    <row r="444" spans="1:15" x14ac:dyDescent="0.25">
      <c r="A444" s="141">
        <v>3000171641300.2002</v>
      </c>
      <c r="B444" s="186" t="s">
        <v>65</v>
      </c>
      <c r="C444" s="186"/>
      <c r="D444" s="186"/>
      <c r="E444" s="143">
        <v>874</v>
      </c>
      <c r="F444" s="144">
        <v>48</v>
      </c>
      <c r="G444" s="145">
        <v>0.24542</v>
      </c>
      <c r="H444" s="146">
        <v>214.5</v>
      </c>
      <c r="I444" s="147">
        <v>857.99</v>
      </c>
      <c r="J444" s="147"/>
      <c r="K444" s="147"/>
      <c r="L444" s="134"/>
      <c r="M444" s="73"/>
      <c r="N444" s="73"/>
      <c r="O444" s="73"/>
    </row>
    <row r="445" spans="1:15" x14ac:dyDescent="0.25">
      <c r="A445" s="181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73"/>
      <c r="N445" s="73"/>
      <c r="O445" s="73"/>
    </row>
    <row r="446" spans="1:15" x14ac:dyDescent="0.25">
      <c r="A446" s="141">
        <v>3000171642082.2002</v>
      </c>
      <c r="B446" s="182" t="s">
        <v>66</v>
      </c>
      <c r="C446" s="182"/>
      <c r="D446" s="182"/>
      <c r="E446" s="148">
        <v>1267</v>
      </c>
      <c r="F446" s="144">
        <v>48</v>
      </c>
      <c r="G446" s="187">
        <v>0.26119999999999999</v>
      </c>
      <c r="H446" s="146">
        <v>330.94</v>
      </c>
      <c r="I446" s="149">
        <v>1323.76</v>
      </c>
      <c r="J446" s="149"/>
      <c r="K446" s="149"/>
      <c r="L446" s="134"/>
      <c r="M446" s="73"/>
      <c r="N446" s="73"/>
      <c r="O446" s="73"/>
    </row>
    <row r="447" spans="1:15" x14ac:dyDescent="0.25">
      <c r="A447" s="141">
        <v>3000171642239.2002</v>
      </c>
      <c r="B447" s="186" t="s">
        <v>67</v>
      </c>
      <c r="C447" s="186"/>
      <c r="D447" s="186"/>
      <c r="E447" s="148">
        <v>1409</v>
      </c>
      <c r="F447" s="144">
        <v>48</v>
      </c>
      <c r="G447" s="187">
        <v>0.26119999999999999</v>
      </c>
      <c r="H447" s="146">
        <v>368.03</v>
      </c>
      <c r="I447" s="149">
        <v>1472.12</v>
      </c>
      <c r="J447" s="149"/>
      <c r="K447" s="149"/>
      <c r="L447" s="134"/>
      <c r="M447" s="73"/>
      <c r="N447" s="73"/>
      <c r="O447" s="73"/>
    </row>
    <row r="448" spans="1:15" x14ac:dyDescent="0.25">
      <c r="A448" s="141">
        <v>3000171775285.2002</v>
      </c>
      <c r="B448" s="188" t="s">
        <v>199</v>
      </c>
      <c r="C448" s="188"/>
      <c r="D448" s="188"/>
      <c r="E448" s="148">
        <v>2049</v>
      </c>
      <c r="F448" s="144">
        <v>48</v>
      </c>
      <c r="G448" s="187">
        <v>0.26119999999999999</v>
      </c>
      <c r="H448" s="146">
        <v>535.20000000000005</v>
      </c>
      <c r="I448" s="149">
        <v>2140.8000000000002</v>
      </c>
      <c r="J448" s="149"/>
      <c r="K448" s="149"/>
      <c r="L448" s="134"/>
      <c r="M448" s="73"/>
      <c r="N448" s="73"/>
      <c r="O448" s="73"/>
    </row>
    <row r="449" spans="1:15" x14ac:dyDescent="0.25">
      <c r="A449" s="189"/>
      <c r="B449" s="140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73"/>
      <c r="N449" s="73"/>
      <c r="O449" s="73"/>
    </row>
    <row r="450" spans="1:15" x14ac:dyDescent="0.25">
      <c r="A450" s="141">
        <v>3000171612154.2002</v>
      </c>
      <c r="B450" s="142" t="s">
        <v>69</v>
      </c>
      <c r="C450" s="142"/>
      <c r="D450" s="142"/>
      <c r="E450" s="148">
        <v>1308</v>
      </c>
      <c r="F450" s="144">
        <v>48</v>
      </c>
      <c r="G450" s="145">
        <v>0.24753</v>
      </c>
      <c r="H450" s="146">
        <v>323.77</v>
      </c>
      <c r="I450" s="149">
        <v>1295.08</v>
      </c>
      <c r="J450" s="149"/>
      <c r="K450" s="134"/>
      <c r="L450" s="134"/>
      <c r="M450" s="73"/>
      <c r="N450" s="73"/>
      <c r="O450" s="73"/>
    </row>
    <row r="451" spans="1:15" x14ac:dyDescent="0.25">
      <c r="A451" s="141">
        <v>3000171616197.2002</v>
      </c>
      <c r="B451" s="182" t="s">
        <v>71</v>
      </c>
      <c r="C451" s="182"/>
      <c r="D451" s="182"/>
      <c r="E451" s="148">
        <v>1410</v>
      </c>
      <c r="F451" s="144">
        <v>48</v>
      </c>
      <c r="G451" s="145">
        <v>0.24753</v>
      </c>
      <c r="H451" s="146">
        <v>349.02</v>
      </c>
      <c r="I451" s="149">
        <v>1396.07</v>
      </c>
      <c r="J451" s="149"/>
      <c r="K451" s="140"/>
      <c r="L451" s="140"/>
      <c r="M451" s="73"/>
      <c r="N451" s="73"/>
      <c r="O451" s="73"/>
    </row>
    <row r="452" spans="1:15" x14ac:dyDescent="0.25">
      <c r="A452" s="170">
        <v>3000174346232.1001</v>
      </c>
      <c r="B452" s="190" t="s">
        <v>200</v>
      </c>
      <c r="C452" s="190"/>
      <c r="D452" s="190"/>
      <c r="E452" s="172">
        <v>1758</v>
      </c>
      <c r="F452" s="158">
        <v>48</v>
      </c>
      <c r="G452" s="191">
        <v>0.24753</v>
      </c>
      <c r="H452" s="160">
        <v>435.16</v>
      </c>
      <c r="I452" s="161" t="s">
        <v>214</v>
      </c>
      <c r="J452" s="161"/>
      <c r="K452" s="168"/>
      <c r="L452" s="168"/>
      <c r="M452" s="73"/>
      <c r="N452" s="73"/>
      <c r="O452" s="73"/>
    </row>
    <row r="453" spans="1:15" x14ac:dyDescent="0.25">
      <c r="A453" s="170"/>
      <c r="B453" s="190"/>
      <c r="C453" s="190"/>
      <c r="D453" s="190"/>
      <c r="E453" s="172"/>
      <c r="F453" s="158"/>
      <c r="G453" s="191"/>
      <c r="H453" s="160"/>
      <c r="I453" s="161"/>
      <c r="J453" s="161"/>
      <c r="K453" s="49" t="s">
        <v>202</v>
      </c>
      <c r="L453" s="49"/>
      <c r="M453" s="73"/>
      <c r="N453" s="73"/>
      <c r="O453" s="73"/>
    </row>
    <row r="454" spans="1:15" x14ac:dyDescent="0.25">
      <c r="A454" s="192">
        <v>3000171617562.2002</v>
      </c>
      <c r="B454" s="142" t="s">
        <v>72</v>
      </c>
      <c r="C454" s="142"/>
      <c r="D454" s="142"/>
      <c r="E454" s="193">
        <v>1555</v>
      </c>
      <c r="F454" s="144">
        <v>48</v>
      </c>
      <c r="G454" s="145">
        <v>0.24753</v>
      </c>
      <c r="H454" s="146">
        <v>384.91</v>
      </c>
      <c r="I454" s="149">
        <v>1539.64</v>
      </c>
      <c r="J454" s="149"/>
      <c r="K454" s="163"/>
      <c r="L454" s="163"/>
      <c r="M454" s="73"/>
      <c r="N454" s="73"/>
      <c r="O454" s="73"/>
    </row>
    <row r="455" spans="1:15" x14ac:dyDescent="0.25">
      <c r="A455" s="194">
        <v>3000174346989.1001</v>
      </c>
      <c r="B455" s="195" t="s">
        <v>215</v>
      </c>
      <c r="C455" s="196"/>
      <c r="D455" s="196"/>
      <c r="E455" s="172">
        <v>1937</v>
      </c>
      <c r="F455" s="158">
        <v>48</v>
      </c>
      <c r="G455" s="191">
        <v>0.24753</v>
      </c>
      <c r="H455" s="160">
        <v>479.47</v>
      </c>
      <c r="I455" s="197">
        <v>1917.86</v>
      </c>
      <c r="J455" s="196" t="s">
        <v>216</v>
      </c>
      <c r="K455" s="168"/>
      <c r="L455" s="168"/>
      <c r="M455" s="73"/>
      <c r="N455" s="73"/>
      <c r="O455" s="73"/>
    </row>
    <row r="456" spans="1:15" x14ac:dyDescent="0.25">
      <c r="A456" s="198"/>
      <c r="B456" s="195"/>
      <c r="C456" s="196"/>
      <c r="D456" s="196"/>
      <c r="E456" s="172"/>
      <c r="F456" s="158"/>
      <c r="G456" s="191"/>
      <c r="H456" s="160"/>
      <c r="I456" s="197"/>
      <c r="J456" s="199"/>
      <c r="K456" s="49" t="s">
        <v>202</v>
      </c>
      <c r="L456" s="49"/>
      <c r="M456" s="73"/>
      <c r="N456" s="73"/>
      <c r="O456" s="73"/>
    </row>
    <row r="457" spans="1:15" x14ac:dyDescent="0.25">
      <c r="A457" s="200"/>
      <c r="B457" s="195"/>
      <c r="C457" s="196"/>
      <c r="D457" s="196"/>
      <c r="E457" s="172"/>
      <c r="F457" s="158"/>
      <c r="G457" s="191"/>
      <c r="H457" s="160"/>
      <c r="I457" s="197"/>
      <c r="J457" s="199"/>
      <c r="K457" s="168"/>
      <c r="L457" s="168"/>
      <c r="M457" s="73"/>
      <c r="N457" s="73"/>
      <c r="O457" s="73"/>
    </row>
    <row r="458" spans="1:15" x14ac:dyDescent="0.25">
      <c r="A458" s="181"/>
      <c r="B458" s="201"/>
      <c r="C458" s="201"/>
      <c r="D458" s="201"/>
      <c r="E458" s="134"/>
      <c r="F458" s="134"/>
      <c r="G458" s="134"/>
      <c r="H458" s="134"/>
      <c r="I458" s="134"/>
      <c r="J458" s="134"/>
      <c r="K458" s="168"/>
      <c r="L458" s="168"/>
      <c r="M458" s="73"/>
      <c r="N458" s="73"/>
      <c r="O458" s="73"/>
    </row>
    <row r="459" spans="1:15" x14ac:dyDescent="0.25">
      <c r="A459" s="188" t="s">
        <v>217</v>
      </c>
      <c r="B459" s="188"/>
      <c r="C459" s="188"/>
      <c r="D459" s="188"/>
      <c r="E459" s="188"/>
      <c r="F459" s="188"/>
      <c r="G459" s="145">
        <v>0.25384000000000001</v>
      </c>
      <c r="H459" s="188" t="s">
        <v>218</v>
      </c>
      <c r="I459" s="188"/>
      <c r="J459" s="188"/>
      <c r="K459" s="169"/>
      <c r="L459" s="169"/>
      <c r="M459" s="73"/>
      <c r="N459" s="73"/>
      <c r="O459" s="73"/>
    </row>
    <row r="460" spans="1:15" x14ac:dyDescent="0.25">
      <c r="A460" s="194">
        <v>3000173815232.1001</v>
      </c>
      <c r="B460" s="202" t="s">
        <v>219</v>
      </c>
      <c r="C460" s="203"/>
      <c r="D460" s="203"/>
      <c r="E460" s="203"/>
      <c r="F460" s="203"/>
      <c r="G460" s="203"/>
      <c r="H460" s="203"/>
      <c r="I460" s="203"/>
      <c r="J460" s="203"/>
      <c r="K460" s="168"/>
      <c r="L460" s="168"/>
      <c r="M460" s="73"/>
      <c r="N460" s="73"/>
      <c r="O460" s="73"/>
    </row>
    <row r="461" spans="1:15" x14ac:dyDescent="0.25">
      <c r="A461" s="200"/>
      <c r="B461" s="202"/>
      <c r="C461" s="203"/>
      <c r="D461" s="203"/>
      <c r="E461" s="203"/>
      <c r="F461" s="203"/>
      <c r="G461" s="203"/>
      <c r="H461" s="203"/>
      <c r="I461" s="203"/>
      <c r="J461" s="203"/>
      <c r="K461" s="49" t="s">
        <v>220</v>
      </c>
      <c r="L461" s="49"/>
      <c r="M461" s="73"/>
      <c r="N461" s="73"/>
      <c r="O461" s="73"/>
    </row>
    <row r="462" spans="1:15" x14ac:dyDescent="0.25">
      <c r="A462" s="188" t="s">
        <v>221</v>
      </c>
      <c r="B462" s="188"/>
      <c r="C462" s="188"/>
      <c r="D462" s="188"/>
      <c r="E462" s="188"/>
      <c r="F462" s="188"/>
      <c r="G462" s="145">
        <v>0.25384000000000001</v>
      </c>
      <c r="H462" s="188" t="s">
        <v>222</v>
      </c>
      <c r="I462" s="188"/>
      <c r="J462" s="188"/>
      <c r="K462" s="163"/>
      <c r="L462" s="163"/>
      <c r="M462" s="73"/>
      <c r="N462" s="73"/>
      <c r="O462" s="73"/>
    </row>
    <row r="463" spans="1:15" x14ac:dyDescent="0.25">
      <c r="A463" s="204" t="s">
        <v>223</v>
      </c>
      <c r="B463" s="204"/>
      <c r="C463" s="204"/>
      <c r="D463" s="204"/>
      <c r="E463" s="204"/>
      <c r="F463" s="204"/>
      <c r="G463" s="204"/>
      <c r="H463" s="204"/>
      <c r="I463" s="204"/>
      <c r="J463" s="204"/>
      <c r="K463" s="168"/>
      <c r="L463" s="168"/>
      <c r="M463" s="73"/>
      <c r="N463" s="73"/>
      <c r="O463" s="73"/>
    </row>
    <row r="464" spans="1:15" x14ac:dyDescent="0.25">
      <c r="A464" s="204"/>
      <c r="B464" s="204"/>
      <c r="C464" s="204"/>
      <c r="D464" s="204"/>
      <c r="E464" s="204"/>
      <c r="F464" s="204"/>
      <c r="G464" s="204"/>
      <c r="H464" s="204"/>
      <c r="I464" s="204"/>
      <c r="J464" s="204"/>
      <c r="K464" s="49" t="s">
        <v>224</v>
      </c>
      <c r="L464" s="49"/>
      <c r="M464" s="73"/>
      <c r="N464" s="73"/>
      <c r="O464" s="73"/>
    </row>
    <row r="465" spans="1:15" x14ac:dyDescent="0.25">
      <c r="A465" s="188" t="s">
        <v>225</v>
      </c>
      <c r="B465" s="188"/>
      <c r="C465" s="188"/>
      <c r="D465" s="188"/>
      <c r="E465" s="188"/>
      <c r="F465" s="188"/>
      <c r="G465" s="178">
        <v>0.25384000000000001</v>
      </c>
      <c r="H465" s="205" t="s">
        <v>226</v>
      </c>
      <c r="I465" s="205"/>
      <c r="J465" s="205"/>
      <c r="K465" s="140"/>
      <c r="L465" s="140"/>
      <c r="M465" s="73"/>
      <c r="N465" s="73"/>
      <c r="O465" s="73"/>
    </row>
    <row r="466" spans="1:15" x14ac:dyDescent="0.25">
      <c r="A466" s="181"/>
      <c r="B466" s="201"/>
      <c r="C466" s="201"/>
      <c r="D466" s="201"/>
      <c r="E466" s="134"/>
      <c r="F466" s="134"/>
      <c r="G466" s="134"/>
      <c r="H466" s="134"/>
      <c r="I466" s="134"/>
      <c r="J466" s="134"/>
      <c r="K466" s="134"/>
      <c r="L466" s="134"/>
      <c r="M466" s="73"/>
      <c r="N466" s="73"/>
      <c r="O466" s="73"/>
    </row>
    <row r="467" spans="1:15" x14ac:dyDescent="0.25">
      <c r="A467" s="141">
        <v>3000171619813.2002</v>
      </c>
      <c r="B467" s="142" t="s">
        <v>32</v>
      </c>
      <c r="C467" s="142"/>
      <c r="D467" s="142"/>
      <c r="E467" s="193">
        <v>3109</v>
      </c>
      <c r="F467" s="144">
        <v>48</v>
      </c>
      <c r="G467" s="145">
        <v>0.25384000000000001</v>
      </c>
      <c r="H467" s="146">
        <v>789.19</v>
      </c>
      <c r="I467" s="149">
        <v>3156.75</v>
      </c>
      <c r="J467" s="149"/>
      <c r="K467" s="149"/>
      <c r="L467" s="134"/>
      <c r="M467" s="73"/>
      <c r="N467" s="73"/>
      <c r="O467" s="73"/>
    </row>
    <row r="468" spans="1:15" x14ac:dyDescent="0.25">
      <c r="A468" s="141">
        <v>3000171945368.1001</v>
      </c>
      <c r="B468" s="142" t="s">
        <v>53</v>
      </c>
      <c r="C468" s="142"/>
      <c r="D468" s="142"/>
      <c r="E468" s="193">
        <v>2465</v>
      </c>
      <c r="F468" s="144">
        <v>48</v>
      </c>
      <c r="G468" s="145">
        <v>0.25384000000000001</v>
      </c>
      <c r="H468" s="146">
        <v>625.72</v>
      </c>
      <c r="I468" s="149">
        <v>2502.86</v>
      </c>
      <c r="J468" s="149"/>
      <c r="K468" s="149"/>
      <c r="L468" s="134"/>
      <c r="M468" s="73"/>
      <c r="N468" s="73"/>
      <c r="O468" s="73"/>
    </row>
    <row r="469" spans="1:15" x14ac:dyDescent="0.25">
      <c r="A469" s="206" t="s">
        <v>227</v>
      </c>
      <c r="B469" s="206"/>
      <c r="C469" s="206"/>
      <c r="D469" s="206"/>
      <c r="E469" s="206"/>
      <c r="F469" s="206"/>
      <c r="G469" s="206"/>
      <c r="H469" s="206"/>
      <c r="I469" s="206"/>
      <c r="J469" s="206"/>
      <c r="K469" s="206"/>
      <c r="L469" s="206"/>
      <c r="M469" s="73"/>
      <c r="N469" s="73"/>
      <c r="O469" s="73"/>
    </row>
    <row r="470" spans="1:15" ht="38.25" x14ac:dyDescent="0.25">
      <c r="A470" s="136" t="s">
        <v>192</v>
      </c>
      <c r="B470" s="137" t="s">
        <v>193</v>
      </c>
      <c r="C470" s="137"/>
      <c r="D470" s="137"/>
      <c r="E470" s="136" t="s">
        <v>194</v>
      </c>
      <c r="F470" s="136" t="s">
        <v>195</v>
      </c>
      <c r="G470" s="131" t="s">
        <v>228</v>
      </c>
      <c r="H470" s="136" t="s">
        <v>229</v>
      </c>
      <c r="I470" s="139" t="s">
        <v>198</v>
      </c>
      <c r="J470" s="139"/>
      <c r="K470" s="207"/>
      <c r="L470" s="140"/>
      <c r="M470" s="73"/>
      <c r="N470" s="73"/>
      <c r="O470" s="73"/>
    </row>
    <row r="471" spans="1:15" x14ac:dyDescent="0.25">
      <c r="A471" s="141">
        <v>3000171641230.2002</v>
      </c>
      <c r="B471" s="142" t="s">
        <v>64</v>
      </c>
      <c r="C471" s="142"/>
      <c r="D471" s="142"/>
      <c r="E471" s="146">
        <v>839</v>
      </c>
      <c r="F471" s="144">
        <v>36</v>
      </c>
      <c r="G471" s="145">
        <v>2.5819999999999999E-2</v>
      </c>
      <c r="H471" s="146">
        <v>21.66</v>
      </c>
      <c r="I471" s="147">
        <v>779.87</v>
      </c>
      <c r="J471" s="147"/>
      <c r="K471" s="207"/>
      <c r="L471" s="134"/>
      <c r="M471" s="73"/>
      <c r="N471" s="73"/>
      <c r="O471" s="73"/>
    </row>
    <row r="472" spans="1:15" x14ac:dyDescent="0.25">
      <c r="A472" s="141">
        <v>3000171641271.2002</v>
      </c>
      <c r="B472" s="142" t="s">
        <v>65</v>
      </c>
      <c r="C472" s="142"/>
      <c r="D472" s="142"/>
      <c r="E472" s="146">
        <v>865</v>
      </c>
      <c r="F472" s="144">
        <v>36</v>
      </c>
      <c r="G472" s="145">
        <v>2.5819999999999999E-2</v>
      </c>
      <c r="H472" s="146">
        <v>22.33</v>
      </c>
      <c r="I472" s="147">
        <v>804.03</v>
      </c>
      <c r="J472" s="147"/>
      <c r="K472" s="207"/>
      <c r="L472" s="134"/>
      <c r="M472" s="73"/>
      <c r="N472" s="73"/>
      <c r="O472" s="73"/>
    </row>
    <row r="473" spans="1:15" x14ac:dyDescent="0.25">
      <c r="A473" s="181"/>
      <c r="B473" s="201"/>
      <c r="C473" s="201"/>
      <c r="D473" s="201"/>
      <c r="E473" s="134"/>
      <c r="F473" s="134"/>
      <c r="G473" s="134"/>
      <c r="H473" s="134"/>
      <c r="I473" s="201"/>
      <c r="J473" s="201"/>
      <c r="K473" s="207"/>
      <c r="L473" s="134"/>
      <c r="M473" s="73"/>
      <c r="N473" s="73"/>
      <c r="O473" s="73"/>
    </row>
    <row r="474" spans="1:15" x14ac:dyDescent="0.25">
      <c r="A474" s="141">
        <v>3000171642079.2002</v>
      </c>
      <c r="B474" s="142" t="s">
        <v>66</v>
      </c>
      <c r="C474" s="142"/>
      <c r="D474" s="142"/>
      <c r="E474" s="193">
        <v>1248</v>
      </c>
      <c r="F474" s="144">
        <v>36</v>
      </c>
      <c r="G474" s="145">
        <v>2.7449999999999999E-2</v>
      </c>
      <c r="H474" s="146">
        <v>34.26</v>
      </c>
      <c r="I474" s="149">
        <v>1233.27</v>
      </c>
      <c r="J474" s="149"/>
      <c r="K474" s="207"/>
      <c r="L474" s="134"/>
      <c r="M474" s="73"/>
      <c r="N474" s="73"/>
      <c r="O474" s="73"/>
    </row>
    <row r="475" spans="1:15" x14ac:dyDescent="0.25">
      <c r="A475" s="141">
        <v>3000171642238.2002</v>
      </c>
      <c r="B475" s="142" t="s">
        <v>67</v>
      </c>
      <c r="C475" s="142"/>
      <c r="D475" s="142"/>
      <c r="E475" s="193">
        <v>1400</v>
      </c>
      <c r="F475" s="144">
        <v>36</v>
      </c>
      <c r="G475" s="145">
        <v>2.7449999999999999E-2</v>
      </c>
      <c r="H475" s="146">
        <v>38.43</v>
      </c>
      <c r="I475" s="149">
        <v>1383.48</v>
      </c>
      <c r="J475" s="149"/>
      <c r="K475" s="207"/>
      <c r="L475" s="134"/>
      <c r="M475" s="73"/>
      <c r="N475" s="73"/>
      <c r="O475" s="73"/>
    </row>
    <row r="476" spans="1:15" x14ac:dyDescent="0.25">
      <c r="A476" s="141">
        <v>3000171775286.2002</v>
      </c>
      <c r="B476" s="142" t="s">
        <v>199</v>
      </c>
      <c r="C476" s="142"/>
      <c r="D476" s="142"/>
      <c r="E476" s="193">
        <v>2038</v>
      </c>
      <c r="F476" s="144">
        <v>36</v>
      </c>
      <c r="G476" s="145">
        <v>2.7449999999999999E-2</v>
      </c>
      <c r="H476" s="146">
        <v>55.94</v>
      </c>
      <c r="I476" s="149">
        <v>2013.95</v>
      </c>
      <c r="J476" s="149"/>
      <c r="K476" s="207"/>
      <c r="L476" s="134"/>
      <c r="M476" s="73"/>
      <c r="N476" s="73"/>
      <c r="O476" s="73"/>
    </row>
    <row r="477" spans="1:15" x14ac:dyDescent="0.25">
      <c r="A477" s="189"/>
      <c r="B477" s="206"/>
      <c r="C477" s="206"/>
      <c r="D477" s="206"/>
      <c r="E477" s="140"/>
      <c r="F477" s="140"/>
      <c r="G477" s="140"/>
      <c r="H477" s="140"/>
      <c r="I477" s="206"/>
      <c r="J477" s="206"/>
      <c r="K477" s="207"/>
      <c r="L477" s="140"/>
      <c r="M477" s="73"/>
      <c r="N477" s="73"/>
      <c r="O477" s="73"/>
    </row>
    <row r="478" spans="1:15" x14ac:dyDescent="0.25">
      <c r="A478" s="141">
        <v>3000171611844.2002</v>
      </c>
      <c r="B478" s="142" t="s">
        <v>69</v>
      </c>
      <c r="C478" s="142"/>
      <c r="D478" s="142"/>
      <c r="E478" s="193">
        <v>1278</v>
      </c>
      <c r="F478" s="144">
        <v>36</v>
      </c>
      <c r="G478" s="145">
        <v>2.6069999999999999E-2</v>
      </c>
      <c r="H478" s="146">
        <v>33.32</v>
      </c>
      <c r="I478" s="149">
        <v>1199.43</v>
      </c>
      <c r="J478" s="149"/>
      <c r="K478" s="207"/>
      <c r="L478" s="134"/>
      <c r="M478" s="73"/>
      <c r="N478" s="73"/>
      <c r="O478" s="73"/>
    </row>
    <row r="479" spans="1:15" x14ac:dyDescent="0.25">
      <c r="A479" s="141">
        <v>3000171612382.2002</v>
      </c>
      <c r="B479" s="142" t="s">
        <v>71</v>
      </c>
      <c r="C479" s="142"/>
      <c r="D479" s="142"/>
      <c r="E479" s="193">
        <v>1378</v>
      </c>
      <c r="F479" s="144">
        <v>36</v>
      </c>
      <c r="G479" s="145">
        <v>2.6069999999999999E-2</v>
      </c>
      <c r="H479" s="146">
        <v>35.92</v>
      </c>
      <c r="I479" s="149">
        <v>1293.28</v>
      </c>
      <c r="J479" s="149"/>
      <c r="K479" s="207"/>
      <c r="L479" s="140"/>
      <c r="M479" s="73"/>
      <c r="N479" s="73"/>
      <c r="O479" s="73"/>
    </row>
    <row r="480" spans="1:15" x14ac:dyDescent="0.25">
      <c r="A480" s="208">
        <v>3000174343062.1001</v>
      </c>
      <c r="B480" s="171" t="s">
        <v>200</v>
      </c>
      <c r="C480" s="171"/>
      <c r="D480" s="171"/>
      <c r="E480" s="209">
        <v>1665</v>
      </c>
      <c r="F480" s="210">
        <v>36</v>
      </c>
      <c r="G480" s="211">
        <v>2.6069999999999999E-2</v>
      </c>
      <c r="H480" s="212">
        <v>43.41</v>
      </c>
      <c r="I480" s="161" t="s">
        <v>230</v>
      </c>
      <c r="J480" s="161"/>
      <c r="K480" s="213" t="s">
        <v>202</v>
      </c>
      <c r="L480" s="134"/>
      <c r="M480" s="73"/>
      <c r="N480" s="73"/>
      <c r="O480" s="73"/>
    </row>
    <row r="481" spans="1:15" x14ac:dyDescent="0.25">
      <c r="A481" s="174">
        <v>3000171616756.2002</v>
      </c>
      <c r="B481" s="175" t="s">
        <v>72</v>
      </c>
      <c r="C481" s="175"/>
      <c r="D481" s="175"/>
      <c r="E481" s="214">
        <v>1523</v>
      </c>
      <c r="F481" s="177">
        <v>36</v>
      </c>
      <c r="G481" s="178">
        <v>2.6069999999999999E-2</v>
      </c>
      <c r="H481" s="179">
        <v>39.700000000000003</v>
      </c>
      <c r="I481" s="180">
        <v>1429.37</v>
      </c>
      <c r="J481" s="180"/>
      <c r="K481" s="169"/>
      <c r="L481" s="140"/>
      <c r="M481" s="73"/>
      <c r="N481" s="73"/>
      <c r="O481" s="73"/>
    </row>
    <row r="482" spans="1:15" x14ac:dyDescent="0.25">
      <c r="A482" s="181"/>
      <c r="B482" s="201"/>
      <c r="C482" s="201"/>
      <c r="D482" s="201"/>
      <c r="E482" s="134"/>
      <c r="F482" s="134"/>
      <c r="G482" s="134"/>
      <c r="H482" s="134"/>
      <c r="I482" s="201"/>
      <c r="J482" s="201"/>
      <c r="K482" s="168"/>
      <c r="L482" s="134"/>
      <c r="M482" s="73"/>
      <c r="N482" s="73"/>
      <c r="O482" s="73"/>
    </row>
    <row r="483" spans="1:15" x14ac:dyDescent="0.25">
      <c r="A483" s="208">
        <v>3000174344378.1001</v>
      </c>
      <c r="B483" s="171" t="s">
        <v>215</v>
      </c>
      <c r="C483" s="171"/>
      <c r="D483" s="171"/>
      <c r="E483" s="209">
        <v>1844</v>
      </c>
      <c r="F483" s="210">
        <v>36</v>
      </c>
      <c r="G483" s="211">
        <v>2.6069999999999999E-2</v>
      </c>
      <c r="H483" s="212">
        <v>48.07</v>
      </c>
      <c r="I483" s="161" t="s">
        <v>231</v>
      </c>
      <c r="J483" s="161"/>
      <c r="K483" s="213" t="s">
        <v>202</v>
      </c>
      <c r="L483" s="134"/>
      <c r="M483" s="73"/>
      <c r="N483" s="73"/>
      <c r="O483" s="73"/>
    </row>
    <row r="484" spans="1:15" x14ac:dyDescent="0.25">
      <c r="A484" s="181"/>
      <c r="B484" s="201"/>
      <c r="C484" s="201"/>
      <c r="D484" s="201"/>
      <c r="E484" s="134"/>
      <c r="F484" s="134"/>
      <c r="G484" s="215"/>
      <c r="H484" s="134"/>
      <c r="I484" s="201"/>
      <c r="J484" s="201"/>
      <c r="K484" s="168"/>
      <c r="L484" s="134"/>
      <c r="M484" s="73"/>
      <c r="N484" s="73"/>
      <c r="O484" s="73"/>
    </row>
    <row r="485" spans="1:15" x14ac:dyDescent="0.25">
      <c r="A485" s="181"/>
      <c r="B485" s="201"/>
      <c r="C485" s="201"/>
      <c r="D485" s="201"/>
      <c r="E485" s="134"/>
      <c r="F485" s="134"/>
      <c r="G485" s="134"/>
      <c r="H485" s="134"/>
      <c r="I485" s="201"/>
      <c r="J485" s="201"/>
      <c r="K485" s="168"/>
      <c r="L485" s="134"/>
      <c r="M485" s="73"/>
      <c r="N485" s="73"/>
      <c r="O485" s="73"/>
    </row>
    <row r="486" spans="1:15" x14ac:dyDescent="0.25">
      <c r="A486" s="141">
        <v>3000171617865.2002</v>
      </c>
      <c r="B486" s="142" t="s">
        <v>70</v>
      </c>
      <c r="C486" s="142"/>
      <c r="D486" s="142"/>
      <c r="E486" s="193">
        <v>1519</v>
      </c>
      <c r="F486" s="144">
        <v>36</v>
      </c>
      <c r="G486" s="145">
        <v>2.707E-2</v>
      </c>
      <c r="H486" s="146">
        <v>41.12</v>
      </c>
      <c r="I486" s="149">
        <v>1480.3</v>
      </c>
      <c r="J486" s="149"/>
      <c r="K486" s="136" t="s">
        <v>220</v>
      </c>
      <c r="L486" s="140"/>
      <c r="M486" s="73"/>
      <c r="N486" s="73"/>
      <c r="O486" s="73"/>
    </row>
    <row r="487" spans="1:15" x14ac:dyDescent="0.25">
      <c r="A487" s="208">
        <v>3000173811266.1001</v>
      </c>
      <c r="B487" s="171" t="s">
        <v>206</v>
      </c>
      <c r="C487" s="171"/>
      <c r="D487" s="171"/>
      <c r="E487" s="209">
        <v>1639</v>
      </c>
      <c r="F487" s="210">
        <v>36</v>
      </c>
      <c r="G487" s="211">
        <v>2.707E-2</v>
      </c>
      <c r="H487" s="212">
        <v>44.37</v>
      </c>
      <c r="I487" s="161" t="s">
        <v>232</v>
      </c>
      <c r="J487" s="161"/>
      <c r="K487" s="168"/>
      <c r="L487" s="134"/>
      <c r="M487" s="73"/>
      <c r="N487" s="73"/>
      <c r="O487" s="73"/>
    </row>
    <row r="488" spans="1:15" x14ac:dyDescent="0.25">
      <c r="A488" s="174">
        <v>3000171618579.2002</v>
      </c>
      <c r="B488" s="175" t="s">
        <v>73</v>
      </c>
      <c r="C488" s="175"/>
      <c r="D488" s="175"/>
      <c r="E488" s="214">
        <v>1728</v>
      </c>
      <c r="F488" s="177">
        <v>36</v>
      </c>
      <c r="G488" s="178">
        <v>2.707E-2</v>
      </c>
      <c r="H488" s="179">
        <v>46.78</v>
      </c>
      <c r="I488" s="180">
        <v>1683.97</v>
      </c>
      <c r="J488" s="180"/>
      <c r="K488" s="62" t="s">
        <v>224</v>
      </c>
      <c r="L488" s="140"/>
      <c r="M488" s="73"/>
      <c r="N488" s="73"/>
      <c r="O488" s="73"/>
    </row>
    <row r="489" spans="1:15" x14ac:dyDescent="0.25">
      <c r="A489" s="208">
        <v>3000173812724.1001</v>
      </c>
      <c r="B489" s="171" t="s">
        <v>209</v>
      </c>
      <c r="C489" s="171"/>
      <c r="D489" s="171"/>
      <c r="E489" s="209">
        <v>1995</v>
      </c>
      <c r="F489" s="210">
        <v>36</v>
      </c>
      <c r="G489" s="211">
        <v>2.707E-2</v>
      </c>
      <c r="H489" s="212">
        <v>54</v>
      </c>
      <c r="I489" s="161" t="s">
        <v>233</v>
      </c>
      <c r="J489" s="161"/>
      <c r="K489" s="168"/>
      <c r="L489" s="134"/>
      <c r="M489" s="73"/>
      <c r="N489" s="73"/>
      <c r="O489" s="73"/>
    </row>
    <row r="490" spans="1:15" x14ac:dyDescent="0.25">
      <c r="A490" s="181"/>
      <c r="B490" s="201"/>
      <c r="C490" s="201"/>
      <c r="D490" s="201"/>
      <c r="E490" s="134"/>
      <c r="F490" s="134"/>
      <c r="G490" s="215"/>
      <c r="H490" s="134"/>
      <c r="I490" s="201"/>
      <c r="J490" s="201"/>
      <c r="K490" s="168"/>
      <c r="L490" s="134"/>
      <c r="M490" s="73"/>
      <c r="N490" s="73"/>
      <c r="O490" s="73"/>
    </row>
    <row r="491" spans="1:15" x14ac:dyDescent="0.25">
      <c r="A491" s="141">
        <v>3000171636890.2002</v>
      </c>
      <c r="B491" s="142" t="s">
        <v>74</v>
      </c>
      <c r="C491" s="142"/>
      <c r="D491" s="142"/>
      <c r="E491" s="193">
        <v>2660</v>
      </c>
      <c r="F491" s="144">
        <v>36</v>
      </c>
      <c r="G491" s="145">
        <v>2.707E-2</v>
      </c>
      <c r="H491" s="146">
        <v>72.010000000000005</v>
      </c>
      <c r="I491" s="149">
        <v>2592.2199999999998</v>
      </c>
      <c r="J491" s="149"/>
      <c r="K491" s="149"/>
      <c r="L491" s="134"/>
      <c r="M491" s="73"/>
      <c r="N491" s="73"/>
      <c r="O491" s="73"/>
    </row>
    <row r="492" spans="1:15" x14ac:dyDescent="0.25">
      <c r="A492" s="181"/>
      <c r="B492" s="201"/>
      <c r="C492" s="201"/>
      <c r="D492" s="201"/>
      <c r="E492" s="134"/>
      <c r="F492" s="134"/>
      <c r="G492" s="134"/>
      <c r="H492" s="134"/>
      <c r="I492" s="134"/>
      <c r="J492" s="134"/>
      <c r="K492" s="134"/>
      <c r="L492" s="134"/>
      <c r="M492" s="73"/>
      <c r="N492" s="73"/>
      <c r="O492" s="73"/>
    </row>
    <row r="493" spans="1:15" x14ac:dyDescent="0.25">
      <c r="A493" s="141">
        <v>3000171620003.2002</v>
      </c>
      <c r="B493" s="142" t="s">
        <v>32</v>
      </c>
      <c r="C493" s="142"/>
      <c r="D493" s="142"/>
      <c r="E493" s="193">
        <v>3079</v>
      </c>
      <c r="F493" s="144">
        <v>36</v>
      </c>
      <c r="G493" s="145">
        <v>2.707E-2</v>
      </c>
      <c r="H493" s="146">
        <v>83.35</v>
      </c>
      <c r="I493" s="149">
        <v>3000.55</v>
      </c>
      <c r="J493" s="149"/>
      <c r="K493" s="149"/>
      <c r="L493" s="134"/>
      <c r="M493" s="73"/>
      <c r="N493" s="73"/>
      <c r="O493" s="73"/>
    </row>
    <row r="494" spans="1:15" x14ac:dyDescent="0.25">
      <c r="A494" s="141">
        <v>3000171629820.2002</v>
      </c>
      <c r="B494" s="142" t="s">
        <v>53</v>
      </c>
      <c r="C494" s="142"/>
      <c r="D494" s="142"/>
      <c r="E494" s="193">
        <v>2368</v>
      </c>
      <c r="F494" s="144">
        <v>36</v>
      </c>
      <c r="G494" s="145">
        <v>2.707E-2</v>
      </c>
      <c r="H494" s="146">
        <v>64.099999999999994</v>
      </c>
      <c r="I494" s="149">
        <v>2307.66</v>
      </c>
      <c r="J494" s="149"/>
      <c r="K494" s="149"/>
      <c r="L494" s="134"/>
      <c r="M494" s="73"/>
      <c r="N494" s="73"/>
      <c r="O494" s="73"/>
    </row>
    <row r="495" spans="1:15" x14ac:dyDescent="0.25">
      <c r="A495" s="139" t="s">
        <v>77</v>
      </c>
      <c r="B495" s="139"/>
      <c r="C495" s="139"/>
      <c r="D495" s="139"/>
      <c r="E495" s="139"/>
      <c r="F495" s="139"/>
      <c r="G495" s="139"/>
      <c r="H495" s="139"/>
      <c r="I495" s="139"/>
      <c r="J495" s="139"/>
      <c r="K495" s="139"/>
      <c r="L495" s="131"/>
      <c r="M495" s="73"/>
      <c r="N495" s="73"/>
      <c r="O495" s="73"/>
    </row>
    <row r="496" spans="1:15" x14ac:dyDescent="0.25">
      <c r="A496" s="49" t="s">
        <v>61</v>
      </c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134"/>
      <c r="M496" s="73"/>
      <c r="N496" s="73"/>
      <c r="O496" s="73"/>
    </row>
    <row r="497" spans="1:15" x14ac:dyDescent="0.25">
      <c r="A497" s="49" t="s">
        <v>234</v>
      </c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134"/>
      <c r="M497" s="73"/>
      <c r="N497" s="73"/>
      <c r="O497" s="73"/>
    </row>
    <row r="498" spans="1:15" x14ac:dyDescent="0.25">
      <c r="A498" s="216" t="s">
        <v>3</v>
      </c>
      <c r="B498" s="216"/>
      <c r="C498" s="216"/>
      <c r="D498" s="216"/>
      <c r="E498" s="216"/>
      <c r="F498" s="216"/>
      <c r="G498" s="216"/>
      <c r="H498" s="216"/>
      <c r="I498" s="216"/>
      <c r="J498" s="216"/>
      <c r="K498" s="216"/>
      <c r="L498" s="131"/>
      <c r="M498" s="73"/>
      <c r="N498" s="73"/>
      <c r="O498" s="73"/>
    </row>
    <row r="499" spans="1:15" ht="38.25" x14ac:dyDescent="0.25">
      <c r="A499" s="136" t="s">
        <v>192</v>
      </c>
      <c r="B499" s="137" t="s">
        <v>193</v>
      </c>
      <c r="C499" s="137"/>
      <c r="D499" s="137"/>
      <c r="E499" s="136" t="s">
        <v>194</v>
      </c>
      <c r="F499" s="136" t="s">
        <v>195</v>
      </c>
      <c r="G499" s="63" t="s">
        <v>235</v>
      </c>
      <c r="H499" s="136" t="s">
        <v>236</v>
      </c>
      <c r="I499" s="139" t="s">
        <v>198</v>
      </c>
      <c r="J499" s="139"/>
      <c r="K499" s="139"/>
      <c r="L499" s="140"/>
      <c r="M499" s="73"/>
      <c r="N499" s="73"/>
      <c r="O499" s="73"/>
    </row>
    <row r="500" spans="1:15" x14ac:dyDescent="0.25">
      <c r="A500" s="141">
        <v>3000171641230.2002</v>
      </c>
      <c r="B500" s="142" t="s">
        <v>64</v>
      </c>
      <c r="C500" s="142"/>
      <c r="D500" s="142"/>
      <c r="E500" s="146">
        <v>839</v>
      </c>
      <c r="F500" s="144">
        <v>36</v>
      </c>
      <c r="G500" s="145">
        <v>7.6819999999999999E-2</v>
      </c>
      <c r="H500" s="146">
        <v>64.45</v>
      </c>
      <c r="I500" s="147">
        <v>773.42</v>
      </c>
      <c r="J500" s="147"/>
      <c r="K500" s="147"/>
      <c r="L500" s="134"/>
      <c r="M500" s="73"/>
      <c r="N500" s="73"/>
      <c r="O500" s="73"/>
    </row>
    <row r="501" spans="1:15" x14ac:dyDescent="0.25">
      <c r="A501" s="141">
        <v>3000171641271.2002</v>
      </c>
      <c r="B501" s="142" t="s">
        <v>65</v>
      </c>
      <c r="C501" s="142"/>
      <c r="D501" s="142"/>
      <c r="E501" s="146">
        <v>865</v>
      </c>
      <c r="F501" s="144">
        <v>36</v>
      </c>
      <c r="G501" s="145">
        <v>7.6819999999999999E-2</v>
      </c>
      <c r="H501" s="146">
        <v>66.45</v>
      </c>
      <c r="I501" s="147">
        <v>797.39</v>
      </c>
      <c r="J501" s="147"/>
      <c r="K501" s="147"/>
      <c r="L501" s="134"/>
      <c r="M501" s="73"/>
      <c r="N501" s="73"/>
      <c r="O501" s="73"/>
    </row>
    <row r="502" spans="1:15" x14ac:dyDescent="0.25">
      <c r="A502" s="181"/>
      <c r="B502" s="201"/>
      <c r="C502" s="201"/>
      <c r="D502" s="201"/>
      <c r="E502" s="134"/>
      <c r="F502" s="134"/>
      <c r="G502" s="134"/>
      <c r="H502" s="134"/>
      <c r="I502" s="134"/>
      <c r="J502" s="134"/>
      <c r="K502" s="134"/>
      <c r="L502" s="134"/>
      <c r="M502" s="73"/>
      <c r="N502" s="73"/>
      <c r="O502" s="73"/>
    </row>
    <row r="503" spans="1:15" x14ac:dyDescent="0.25">
      <c r="A503" s="141">
        <v>3000171642079.2002</v>
      </c>
      <c r="B503" s="142" t="s">
        <v>66</v>
      </c>
      <c r="C503" s="142"/>
      <c r="D503" s="142"/>
      <c r="E503" s="193">
        <v>1248</v>
      </c>
      <c r="F503" s="144">
        <v>36</v>
      </c>
      <c r="G503" s="145">
        <v>8.1670000000000006E-2</v>
      </c>
      <c r="H503" s="146">
        <v>101.92</v>
      </c>
      <c r="I503" s="149">
        <v>1223.0899999999999</v>
      </c>
      <c r="J503" s="149"/>
      <c r="K503" s="149"/>
      <c r="L503" s="134"/>
      <c r="M503" s="73"/>
      <c r="N503" s="73"/>
      <c r="O503" s="73"/>
    </row>
    <row r="504" spans="1:15" x14ac:dyDescent="0.25">
      <c r="A504" s="141">
        <v>3000171642238.2002</v>
      </c>
      <c r="B504" s="142" t="s">
        <v>67</v>
      </c>
      <c r="C504" s="142"/>
      <c r="D504" s="142"/>
      <c r="E504" s="193">
        <v>1400</v>
      </c>
      <c r="F504" s="144">
        <v>36</v>
      </c>
      <c r="G504" s="145">
        <v>8.1670000000000006E-2</v>
      </c>
      <c r="H504" s="146">
        <v>114.34</v>
      </c>
      <c r="I504" s="149">
        <v>1372.06</v>
      </c>
      <c r="J504" s="149"/>
      <c r="K504" s="149"/>
      <c r="L504" s="134"/>
      <c r="M504" s="73"/>
      <c r="N504" s="73"/>
      <c r="O504" s="73"/>
    </row>
    <row r="505" spans="1:15" x14ac:dyDescent="0.25">
      <c r="A505" s="141">
        <v>3000171775286.2002</v>
      </c>
      <c r="B505" s="142" t="s">
        <v>199</v>
      </c>
      <c r="C505" s="142"/>
      <c r="D505" s="142"/>
      <c r="E505" s="193">
        <v>2038</v>
      </c>
      <c r="F505" s="144">
        <v>36</v>
      </c>
      <c r="G505" s="145">
        <v>8.1670000000000006E-2</v>
      </c>
      <c r="H505" s="146">
        <v>166.44</v>
      </c>
      <c r="I505" s="149">
        <v>1997.32</v>
      </c>
      <c r="J505" s="149"/>
      <c r="K505" s="149"/>
      <c r="L505" s="134"/>
      <c r="M505" s="73"/>
      <c r="N505" s="73"/>
      <c r="O505" s="73"/>
    </row>
    <row r="506" spans="1:15" x14ac:dyDescent="0.25">
      <c r="A506" s="189"/>
      <c r="B506" s="217"/>
      <c r="C506" s="217"/>
      <c r="D506" s="217"/>
      <c r="E506" s="140"/>
      <c r="F506" s="140"/>
      <c r="G506" s="140"/>
      <c r="H506" s="140"/>
      <c r="I506" s="140"/>
      <c r="J506" s="140"/>
      <c r="K506" s="140"/>
      <c r="L506" s="140"/>
      <c r="M506" s="73"/>
      <c r="N506" s="73"/>
      <c r="O506" s="73"/>
    </row>
    <row r="507" spans="1:15" x14ac:dyDescent="0.25">
      <c r="A507" s="141">
        <v>3000171611844.2002</v>
      </c>
      <c r="B507" s="142" t="s">
        <v>69</v>
      </c>
      <c r="C507" s="142"/>
      <c r="D507" s="142"/>
      <c r="E507" s="193">
        <v>1278</v>
      </c>
      <c r="F507" s="144">
        <v>36</v>
      </c>
      <c r="G507" s="145">
        <v>7.7560000000000004E-2</v>
      </c>
      <c r="H507" s="146">
        <v>99.12</v>
      </c>
      <c r="I507" s="149">
        <v>1189.46</v>
      </c>
      <c r="J507" s="149"/>
      <c r="K507" s="134"/>
      <c r="L507" s="134"/>
      <c r="M507" s="73"/>
      <c r="N507" s="73"/>
      <c r="O507" s="73"/>
    </row>
    <row r="508" spans="1:15" x14ac:dyDescent="0.25">
      <c r="A508" s="141">
        <v>3000171612382.2002</v>
      </c>
      <c r="B508" s="142" t="s">
        <v>71</v>
      </c>
      <c r="C508" s="142"/>
      <c r="D508" s="142"/>
      <c r="E508" s="193">
        <v>1378</v>
      </c>
      <c r="F508" s="144">
        <v>36</v>
      </c>
      <c r="G508" s="145">
        <v>7.7560000000000004E-2</v>
      </c>
      <c r="H508" s="146">
        <v>106.88</v>
      </c>
      <c r="I508" s="149">
        <v>1282.53</v>
      </c>
      <c r="J508" s="149"/>
      <c r="K508" s="169"/>
      <c r="L508" s="169"/>
      <c r="M508" s="73"/>
      <c r="N508" s="73"/>
      <c r="O508" s="73"/>
    </row>
    <row r="509" spans="1:15" x14ac:dyDescent="0.25">
      <c r="A509" s="170">
        <v>3000174343062.1001</v>
      </c>
      <c r="B509" s="171" t="s">
        <v>200</v>
      </c>
      <c r="C509" s="171"/>
      <c r="D509" s="171"/>
      <c r="E509" s="172">
        <v>1665</v>
      </c>
      <c r="F509" s="158">
        <v>36</v>
      </c>
      <c r="G509" s="191">
        <v>7.7560000000000004E-2</v>
      </c>
      <c r="H509" s="160">
        <v>129.13999999999999</v>
      </c>
      <c r="I509" s="161" t="s">
        <v>237</v>
      </c>
      <c r="J509" s="161"/>
      <c r="K509" s="168"/>
      <c r="L509" s="168"/>
      <c r="M509" s="73"/>
      <c r="N509" s="73"/>
      <c r="O509" s="73"/>
    </row>
    <row r="510" spans="1:15" x14ac:dyDescent="0.25">
      <c r="A510" s="170"/>
      <c r="B510" s="171"/>
      <c r="C510" s="171"/>
      <c r="D510" s="171"/>
      <c r="E510" s="172"/>
      <c r="F510" s="158"/>
      <c r="G510" s="191"/>
      <c r="H510" s="160"/>
      <c r="I510" s="161"/>
      <c r="J510" s="161"/>
      <c r="K510" s="49" t="s">
        <v>202</v>
      </c>
      <c r="L510" s="49"/>
      <c r="M510" s="73"/>
      <c r="N510" s="73"/>
      <c r="O510" s="73"/>
    </row>
    <row r="511" spans="1:15" x14ac:dyDescent="0.25">
      <c r="A511" s="174">
        <v>3000171616756.2002</v>
      </c>
      <c r="B511" s="175" t="s">
        <v>72</v>
      </c>
      <c r="C511" s="175"/>
      <c r="D511" s="175"/>
      <c r="E511" s="214">
        <v>1523</v>
      </c>
      <c r="F511" s="177">
        <v>36</v>
      </c>
      <c r="G511" s="178">
        <v>7.7560000000000004E-2</v>
      </c>
      <c r="H511" s="179">
        <v>118.12</v>
      </c>
      <c r="I511" s="180">
        <v>1417.49</v>
      </c>
      <c r="J511" s="180"/>
      <c r="K511" s="169"/>
      <c r="L511" s="169"/>
      <c r="M511" s="73"/>
      <c r="N511" s="73"/>
      <c r="O511" s="73"/>
    </row>
    <row r="512" spans="1:15" x14ac:dyDescent="0.25">
      <c r="A512" s="181"/>
      <c r="B512" s="218"/>
      <c r="C512" s="218"/>
      <c r="D512" s="218"/>
      <c r="E512" s="134"/>
      <c r="F512" s="134"/>
      <c r="G512" s="134"/>
      <c r="H512" s="134"/>
      <c r="I512" s="134"/>
      <c r="J512" s="134"/>
      <c r="K512" s="168"/>
      <c r="L512" s="168"/>
      <c r="M512" s="73"/>
      <c r="N512" s="73"/>
      <c r="O512" s="73"/>
    </row>
    <row r="513" spans="1:15" x14ac:dyDescent="0.25">
      <c r="A513" s="208">
        <v>3000174344378.1001</v>
      </c>
      <c r="B513" s="171" t="s">
        <v>215</v>
      </c>
      <c r="C513" s="171"/>
      <c r="D513" s="171"/>
      <c r="E513" s="209">
        <v>1844</v>
      </c>
      <c r="F513" s="210">
        <v>36</v>
      </c>
      <c r="G513" s="211">
        <v>7.7560000000000004E-2</v>
      </c>
      <c r="H513" s="212">
        <v>143.02000000000001</v>
      </c>
      <c r="I513" s="219">
        <v>429.06</v>
      </c>
      <c r="J513" s="220" t="s">
        <v>216</v>
      </c>
      <c r="K513" s="64" t="s">
        <v>202</v>
      </c>
      <c r="L513" s="168"/>
      <c r="M513" s="73"/>
      <c r="N513" s="73"/>
      <c r="O513" s="73"/>
    </row>
    <row r="514" spans="1:15" x14ac:dyDescent="0.25">
      <c r="A514" s="181"/>
      <c r="B514" s="218"/>
      <c r="C514" s="218"/>
      <c r="D514" s="218"/>
      <c r="E514" s="134"/>
      <c r="F514" s="134"/>
      <c r="G514" s="134"/>
      <c r="H514" s="134"/>
      <c r="I514" s="134"/>
      <c r="J514" s="134"/>
      <c r="K514" s="168"/>
      <c r="L514" s="168"/>
      <c r="M514" s="73"/>
      <c r="N514" s="73"/>
      <c r="O514" s="73"/>
    </row>
    <row r="515" spans="1:15" x14ac:dyDescent="0.25">
      <c r="A515" s="141">
        <v>3000171617865.2002</v>
      </c>
      <c r="B515" s="142" t="s">
        <v>70</v>
      </c>
      <c r="C515" s="142"/>
      <c r="D515" s="142"/>
      <c r="E515" s="193">
        <v>1519</v>
      </c>
      <c r="F515" s="144">
        <v>36</v>
      </c>
      <c r="G515" s="145">
        <v>8.0549999999999997E-2</v>
      </c>
      <c r="H515" s="146">
        <v>122.36</v>
      </c>
      <c r="I515" s="149">
        <v>1468.27</v>
      </c>
      <c r="J515" s="149"/>
      <c r="K515" s="169"/>
      <c r="L515" s="169"/>
      <c r="M515" s="73"/>
      <c r="N515" s="73"/>
      <c r="O515" s="73"/>
    </row>
    <row r="516" spans="1:15" x14ac:dyDescent="0.25">
      <c r="A516" s="170">
        <v>3000173811266.1001</v>
      </c>
      <c r="B516" s="171" t="s">
        <v>206</v>
      </c>
      <c r="C516" s="171"/>
      <c r="D516" s="171"/>
      <c r="E516" s="172">
        <v>1639</v>
      </c>
      <c r="F516" s="158">
        <v>36</v>
      </c>
      <c r="G516" s="191">
        <v>8.0549999999999997E-2</v>
      </c>
      <c r="H516" s="160">
        <v>132.02000000000001</v>
      </c>
      <c r="I516" s="161" t="s">
        <v>238</v>
      </c>
      <c r="J516" s="161"/>
      <c r="K516" s="168"/>
      <c r="L516" s="168"/>
      <c r="M516" s="73"/>
      <c r="N516" s="73"/>
      <c r="O516" s="73"/>
    </row>
    <row r="517" spans="1:15" x14ac:dyDescent="0.25">
      <c r="A517" s="170"/>
      <c r="B517" s="171"/>
      <c r="C517" s="171"/>
      <c r="D517" s="171"/>
      <c r="E517" s="172"/>
      <c r="F517" s="158"/>
      <c r="G517" s="191"/>
      <c r="H517" s="160"/>
      <c r="I517" s="161"/>
      <c r="J517" s="161"/>
      <c r="K517" s="49" t="s">
        <v>220</v>
      </c>
      <c r="L517" s="49"/>
      <c r="M517" s="73"/>
      <c r="N517" s="73"/>
      <c r="O517" s="73"/>
    </row>
    <row r="518" spans="1:15" x14ac:dyDescent="0.25">
      <c r="A518" s="174">
        <v>3000171618579.2002</v>
      </c>
      <c r="B518" s="175" t="s">
        <v>73</v>
      </c>
      <c r="C518" s="175"/>
      <c r="D518" s="175"/>
      <c r="E518" s="214">
        <v>1728</v>
      </c>
      <c r="F518" s="177">
        <v>36</v>
      </c>
      <c r="G518" s="178">
        <v>8.0549999999999997E-2</v>
      </c>
      <c r="H518" s="179">
        <v>139.19</v>
      </c>
      <c r="I518" s="180">
        <v>1670.28</v>
      </c>
      <c r="J518" s="180"/>
      <c r="K518" s="169"/>
      <c r="L518" s="169"/>
      <c r="M518" s="73"/>
      <c r="N518" s="73"/>
      <c r="O518" s="73"/>
    </row>
    <row r="519" spans="1:15" x14ac:dyDescent="0.25">
      <c r="A519" s="170">
        <v>3000173812724.1001</v>
      </c>
      <c r="B519" s="171" t="s">
        <v>209</v>
      </c>
      <c r="C519" s="171"/>
      <c r="D519" s="171"/>
      <c r="E519" s="172">
        <v>1995</v>
      </c>
      <c r="F519" s="158">
        <v>36</v>
      </c>
      <c r="G519" s="191">
        <v>8.0549999999999997E-2</v>
      </c>
      <c r="H519" s="160">
        <v>160.69999999999999</v>
      </c>
      <c r="I519" s="161" t="s">
        <v>239</v>
      </c>
      <c r="J519" s="161"/>
      <c r="K519" s="168"/>
      <c r="L519" s="168"/>
      <c r="M519" s="73"/>
      <c r="N519" s="73"/>
      <c r="O519" s="73"/>
    </row>
    <row r="520" spans="1:15" x14ac:dyDescent="0.25">
      <c r="A520" s="170"/>
      <c r="B520" s="171"/>
      <c r="C520" s="171"/>
      <c r="D520" s="171"/>
      <c r="E520" s="172"/>
      <c r="F520" s="158"/>
      <c r="G520" s="191"/>
      <c r="H520" s="160"/>
      <c r="I520" s="161"/>
      <c r="J520" s="161"/>
      <c r="K520" s="49" t="s">
        <v>224</v>
      </c>
      <c r="L520" s="49"/>
      <c r="M520" s="73"/>
      <c r="N520" s="73"/>
      <c r="O520" s="73"/>
    </row>
    <row r="521" spans="1:15" x14ac:dyDescent="0.25">
      <c r="A521" s="174">
        <v>3000171636890.2002</v>
      </c>
      <c r="B521" s="175" t="s">
        <v>74</v>
      </c>
      <c r="C521" s="175"/>
      <c r="D521" s="175"/>
      <c r="E521" s="214">
        <v>2660</v>
      </c>
      <c r="F521" s="177">
        <v>36</v>
      </c>
      <c r="G521" s="178">
        <v>8.0549999999999997E-2</v>
      </c>
      <c r="H521" s="179">
        <v>214.26</v>
      </c>
      <c r="I521" s="180">
        <v>2571.16</v>
      </c>
      <c r="J521" s="180"/>
      <c r="K521" s="169"/>
      <c r="L521" s="169"/>
      <c r="M521" s="73"/>
      <c r="N521" s="73"/>
      <c r="O521" s="73"/>
    </row>
    <row r="522" spans="1:15" x14ac:dyDescent="0.25">
      <c r="A522" s="181"/>
      <c r="B522" s="218"/>
      <c r="C522" s="218"/>
      <c r="D522" s="218"/>
      <c r="E522" s="134"/>
      <c r="F522" s="134"/>
      <c r="G522" s="134"/>
      <c r="H522" s="134"/>
      <c r="I522" s="134"/>
      <c r="J522" s="134"/>
      <c r="K522" s="168"/>
      <c r="L522" s="168"/>
      <c r="M522" s="73"/>
      <c r="N522" s="73"/>
      <c r="O522" s="73"/>
    </row>
    <row r="523" spans="1:15" x14ac:dyDescent="0.25">
      <c r="A523" s="141">
        <v>3000171620003.2002</v>
      </c>
      <c r="B523" s="142" t="s">
        <v>32</v>
      </c>
      <c r="C523" s="142"/>
      <c r="D523" s="142"/>
      <c r="E523" s="193">
        <v>3079</v>
      </c>
      <c r="F523" s="144">
        <v>36</v>
      </c>
      <c r="G523" s="145">
        <v>8.0549999999999997E-2</v>
      </c>
      <c r="H523" s="146">
        <v>248.01</v>
      </c>
      <c r="I523" s="149">
        <v>2976.16</v>
      </c>
      <c r="J523" s="149"/>
      <c r="K523" s="149"/>
      <c r="L523" s="134"/>
      <c r="M523" s="73"/>
      <c r="N523" s="73"/>
      <c r="O523" s="73"/>
    </row>
    <row r="524" spans="1:15" x14ac:dyDescent="0.25">
      <c r="A524" s="141">
        <v>3000171629820.2002</v>
      </c>
      <c r="B524" s="142" t="s">
        <v>53</v>
      </c>
      <c r="C524" s="142"/>
      <c r="D524" s="142"/>
      <c r="E524" s="193">
        <v>2368</v>
      </c>
      <c r="F524" s="144">
        <v>36</v>
      </c>
      <c r="G524" s="145">
        <v>8.0549999999999997E-2</v>
      </c>
      <c r="H524" s="146">
        <v>190.74</v>
      </c>
      <c r="I524" s="149">
        <v>2288.91</v>
      </c>
      <c r="J524" s="149"/>
      <c r="K524" s="149"/>
      <c r="L524" s="134"/>
      <c r="M524" s="73"/>
      <c r="N524" s="73"/>
      <c r="O524" s="73"/>
    </row>
    <row r="525" spans="1:15" x14ac:dyDescent="0.25">
      <c r="A525" s="141"/>
      <c r="B525" s="151"/>
      <c r="C525" s="151"/>
      <c r="D525" s="151"/>
      <c r="E525" s="193"/>
      <c r="F525" s="144"/>
      <c r="G525" s="145"/>
      <c r="H525" s="146"/>
      <c r="I525" s="221"/>
      <c r="J525" s="221"/>
      <c r="K525" s="221"/>
      <c r="L525" s="134"/>
      <c r="M525" s="73"/>
      <c r="N525" s="73"/>
      <c r="O525" s="73"/>
    </row>
    <row r="526" spans="1:15" x14ac:dyDescent="0.25">
      <c r="A526" s="222" t="s">
        <v>40</v>
      </c>
      <c r="B526" s="223"/>
      <c r="C526" s="224"/>
      <c r="D526" s="223"/>
      <c r="E526" s="41"/>
      <c r="F526" s="225"/>
      <c r="G526" s="225"/>
      <c r="I526" s="226" t="s">
        <v>40</v>
      </c>
      <c r="J526" s="227"/>
      <c r="K526" s="224"/>
      <c r="L526" s="223"/>
      <c r="M526" s="41"/>
      <c r="N526" s="225"/>
      <c r="O526" s="225"/>
    </row>
    <row r="527" spans="1:15" x14ac:dyDescent="0.25">
      <c r="A527" s="222" t="s">
        <v>1</v>
      </c>
      <c r="B527" s="223"/>
      <c r="C527" s="224"/>
      <c r="D527" s="223"/>
      <c r="E527" s="41"/>
      <c r="F527" s="225"/>
      <c r="G527" s="225"/>
      <c r="I527" s="226" t="s">
        <v>1</v>
      </c>
      <c r="J527" s="227"/>
      <c r="K527" s="224"/>
      <c r="L527" s="223"/>
      <c r="M527" s="41"/>
      <c r="N527" s="225"/>
      <c r="O527" s="225"/>
    </row>
    <row r="528" spans="1:15" x14ac:dyDescent="0.25">
      <c r="A528" s="222" t="s">
        <v>240</v>
      </c>
      <c r="B528" s="223"/>
      <c r="C528" s="224"/>
      <c r="D528" s="223"/>
      <c r="E528" s="41"/>
      <c r="F528" s="225"/>
      <c r="G528" s="225"/>
      <c r="I528" s="226" t="s">
        <v>234</v>
      </c>
      <c r="J528" s="227"/>
      <c r="K528" s="224"/>
      <c r="L528" s="223"/>
      <c r="M528" s="41"/>
      <c r="N528" s="225"/>
      <c r="O528" s="225"/>
    </row>
    <row r="529" spans="1:15" x14ac:dyDescent="0.25">
      <c r="A529" s="228" t="s">
        <v>3</v>
      </c>
      <c r="B529" s="223"/>
      <c r="C529" s="224"/>
      <c r="D529" s="223"/>
      <c r="E529" s="41"/>
      <c r="F529" s="225"/>
      <c r="G529" s="225"/>
      <c r="I529" s="229" t="s">
        <v>3</v>
      </c>
      <c r="J529" s="227"/>
      <c r="K529" s="224"/>
      <c r="L529" s="223"/>
      <c r="M529" s="41"/>
      <c r="N529" s="225"/>
      <c r="O529" s="225"/>
    </row>
    <row r="530" spans="1:15" x14ac:dyDescent="0.25">
      <c r="A530" s="77"/>
      <c r="B530" s="223"/>
      <c r="C530" s="230"/>
      <c r="D530" s="223"/>
      <c r="E530" s="41"/>
      <c r="F530" s="225"/>
      <c r="G530" s="225"/>
      <c r="I530" s="231"/>
      <c r="J530" s="227"/>
      <c r="K530" s="230"/>
      <c r="L530" s="223"/>
      <c r="M530" s="41"/>
      <c r="N530" s="225"/>
      <c r="O530" s="225"/>
    </row>
    <row r="531" spans="1:15" ht="26.25" x14ac:dyDescent="0.25">
      <c r="A531" s="232" t="s">
        <v>44</v>
      </c>
      <c r="B531" s="232" t="s">
        <v>6</v>
      </c>
      <c r="C531" s="233" t="s">
        <v>7</v>
      </c>
      <c r="D531" s="234" t="s">
        <v>8</v>
      </c>
      <c r="E531" s="235" t="s">
        <v>13</v>
      </c>
      <c r="F531" s="236" t="s">
        <v>18</v>
      </c>
      <c r="G531" s="236" t="s">
        <v>19</v>
      </c>
      <c r="I531" s="232" t="s">
        <v>44</v>
      </c>
      <c r="J531" s="232" t="s">
        <v>6</v>
      </c>
      <c r="K531" s="233" t="s">
        <v>7</v>
      </c>
      <c r="L531" s="234" t="s">
        <v>8</v>
      </c>
      <c r="M531" s="235" t="s">
        <v>13</v>
      </c>
      <c r="N531" s="236" t="s">
        <v>18</v>
      </c>
      <c r="O531" s="236" t="s">
        <v>19</v>
      </c>
    </row>
    <row r="532" spans="1:15" x14ac:dyDescent="0.25">
      <c r="A532" s="237">
        <v>3000164772252.1001</v>
      </c>
      <c r="B532" s="41" t="s">
        <v>64</v>
      </c>
      <c r="C532" s="225">
        <v>750</v>
      </c>
      <c r="D532" s="41">
        <v>36</v>
      </c>
      <c r="E532" s="238">
        <v>0.29768</v>
      </c>
      <c r="F532" s="225">
        <v>223.26</v>
      </c>
      <c r="G532" s="225">
        <v>669.78</v>
      </c>
      <c r="I532" s="237">
        <v>3000171641230.2002</v>
      </c>
      <c r="J532" s="41" t="s">
        <v>64</v>
      </c>
      <c r="K532" s="225">
        <v>839</v>
      </c>
      <c r="L532" s="41">
        <v>36</v>
      </c>
      <c r="M532" s="238">
        <v>0.29602000000000001</v>
      </c>
      <c r="N532" s="225">
        <v>248.36078000000001</v>
      </c>
      <c r="O532" s="225">
        <v>745.08234000000004</v>
      </c>
    </row>
    <row r="533" spans="1:15" x14ac:dyDescent="0.25">
      <c r="A533" s="237">
        <v>3000164773085.1001</v>
      </c>
      <c r="B533" s="41" t="s">
        <v>65</v>
      </c>
      <c r="C533" s="225">
        <v>776</v>
      </c>
      <c r="D533" s="41">
        <v>36</v>
      </c>
      <c r="E533" s="238">
        <v>0.29768</v>
      </c>
      <c r="F533" s="225">
        <v>230.99968000000001</v>
      </c>
      <c r="G533" s="225">
        <v>692.99904000000004</v>
      </c>
      <c r="I533" s="237">
        <v>3000171641271.2002</v>
      </c>
      <c r="J533" s="41" t="s">
        <v>65</v>
      </c>
      <c r="K533" s="225">
        <v>865</v>
      </c>
      <c r="L533" s="41">
        <v>36</v>
      </c>
      <c r="M533" s="238">
        <v>0.29602000000000001</v>
      </c>
      <c r="N533" s="225">
        <v>256.0573</v>
      </c>
      <c r="O533" s="225">
        <v>768.17190000000005</v>
      </c>
    </row>
    <row r="534" spans="1:15" x14ac:dyDescent="0.25">
      <c r="A534" s="237"/>
      <c r="B534" s="41"/>
      <c r="C534" s="225"/>
      <c r="D534" s="41"/>
      <c r="E534" s="41"/>
      <c r="F534" s="225"/>
      <c r="G534" s="225"/>
      <c r="I534" s="237"/>
      <c r="J534" s="41"/>
      <c r="K534" s="225"/>
      <c r="L534" s="41"/>
      <c r="M534" s="41"/>
      <c r="N534" s="225"/>
      <c r="O534" s="225"/>
    </row>
    <row r="535" spans="1:15" x14ac:dyDescent="0.25">
      <c r="A535" s="237">
        <v>3000164783031.1001</v>
      </c>
      <c r="B535" s="41" t="s">
        <v>66</v>
      </c>
      <c r="C535" s="225">
        <v>1099</v>
      </c>
      <c r="D535" s="41">
        <v>36</v>
      </c>
      <c r="E535" s="238">
        <v>0.31641000000000002</v>
      </c>
      <c r="F535" s="225">
        <v>347.73459000000003</v>
      </c>
      <c r="G535" s="225">
        <v>1043.2037700000001</v>
      </c>
      <c r="I535" s="237">
        <v>3000171642079.2002</v>
      </c>
      <c r="J535" s="41" t="s">
        <v>66</v>
      </c>
      <c r="K535" s="225">
        <v>1248</v>
      </c>
      <c r="L535" s="41">
        <v>36</v>
      </c>
      <c r="M535" s="238">
        <v>0.31472</v>
      </c>
      <c r="N535" s="225">
        <v>392.77055999999999</v>
      </c>
      <c r="O535" s="225">
        <v>1178.31168</v>
      </c>
    </row>
    <row r="536" spans="1:15" x14ac:dyDescent="0.25">
      <c r="A536" s="237">
        <v>3000164803259.1001</v>
      </c>
      <c r="B536" s="41" t="s">
        <v>67</v>
      </c>
      <c r="C536" s="225">
        <v>1251</v>
      </c>
      <c r="D536" s="41">
        <v>36</v>
      </c>
      <c r="E536" s="238">
        <v>0.31641000000000002</v>
      </c>
      <c r="F536" s="225">
        <v>395.82891000000001</v>
      </c>
      <c r="G536" s="225">
        <v>1187.4867300000001</v>
      </c>
      <c r="I536" s="237">
        <v>3000171642238.2002</v>
      </c>
      <c r="J536" s="41" t="s">
        <v>67</v>
      </c>
      <c r="K536" s="225">
        <v>1400</v>
      </c>
      <c r="L536" s="41">
        <v>36</v>
      </c>
      <c r="M536" s="238">
        <v>0.31472</v>
      </c>
      <c r="N536" s="225">
        <v>440.608</v>
      </c>
      <c r="O536" s="225">
        <v>1321.8240000000001</v>
      </c>
    </row>
    <row r="537" spans="1:15" x14ac:dyDescent="0.25">
      <c r="A537" s="237">
        <v>3000164781649.1001</v>
      </c>
      <c r="B537" s="237" t="s">
        <v>26</v>
      </c>
      <c r="C537" s="225">
        <v>1318</v>
      </c>
      <c r="D537" s="41">
        <v>36</v>
      </c>
      <c r="E537" s="238">
        <v>0.31641000000000002</v>
      </c>
      <c r="F537" s="225">
        <v>417.02838000000003</v>
      </c>
      <c r="G537" s="225">
        <v>1251.0851400000001</v>
      </c>
      <c r="I537" s="237">
        <v>3000171775286.2002</v>
      </c>
      <c r="J537" s="41" t="s">
        <v>199</v>
      </c>
      <c r="K537" s="225">
        <v>2038</v>
      </c>
      <c r="L537" s="41">
        <v>36</v>
      </c>
      <c r="M537" s="238">
        <v>0.31472</v>
      </c>
      <c r="N537" s="225">
        <v>641.39936</v>
      </c>
      <c r="O537" s="225">
        <v>1924.1980800000001</v>
      </c>
    </row>
    <row r="538" spans="1:15" x14ac:dyDescent="0.25">
      <c r="A538" s="237">
        <v>3000164769153.1001</v>
      </c>
      <c r="B538" s="41" t="s">
        <v>199</v>
      </c>
      <c r="C538" s="225">
        <v>1939</v>
      </c>
      <c r="D538" s="41">
        <v>36</v>
      </c>
      <c r="E538" s="238">
        <v>0.31641000000000002</v>
      </c>
      <c r="F538" s="225">
        <v>613.51899000000003</v>
      </c>
      <c r="G538" s="225">
        <v>1840.5569700000001</v>
      </c>
    </row>
    <row r="539" spans="1:15" x14ac:dyDescent="0.25">
      <c r="A539" s="237"/>
      <c r="B539" s="41"/>
      <c r="C539" s="225"/>
      <c r="D539" s="41"/>
      <c r="E539" s="41"/>
      <c r="F539" s="225"/>
      <c r="G539" s="225"/>
      <c r="I539" s="237"/>
      <c r="J539" s="41"/>
      <c r="K539" s="225"/>
      <c r="L539" s="41"/>
      <c r="M539" s="41"/>
      <c r="N539" s="225"/>
      <c r="O539" s="225"/>
    </row>
    <row r="540" spans="1:15" x14ac:dyDescent="0.25">
      <c r="A540" s="237">
        <v>3000164773548.1001</v>
      </c>
      <c r="B540" s="41" t="s">
        <v>69</v>
      </c>
      <c r="C540" s="225">
        <v>1159</v>
      </c>
      <c r="D540" s="41">
        <v>36</v>
      </c>
      <c r="E540" s="238">
        <v>0.30055999999999999</v>
      </c>
      <c r="F540" s="225">
        <v>348.34904</v>
      </c>
      <c r="G540" s="225">
        <v>1045.0471199999999</v>
      </c>
      <c r="I540" s="237">
        <v>3000171611844.2002</v>
      </c>
      <c r="J540" s="41" t="s">
        <v>69</v>
      </c>
      <c r="K540" s="225">
        <v>1278</v>
      </c>
      <c r="L540" s="41">
        <v>36</v>
      </c>
      <c r="M540" s="238">
        <v>0.2989</v>
      </c>
      <c r="N540" s="225">
        <v>381.99419999999998</v>
      </c>
      <c r="O540" s="225">
        <v>1145.9825999999998</v>
      </c>
    </row>
    <row r="541" spans="1:15" x14ac:dyDescent="0.25">
      <c r="A541" s="237">
        <v>3000164784551.1001</v>
      </c>
      <c r="B541" s="41" t="s">
        <v>71</v>
      </c>
      <c r="C541" s="225">
        <v>1259</v>
      </c>
      <c r="D541" s="41">
        <v>36</v>
      </c>
      <c r="E541" s="238">
        <v>0.30055999999999999</v>
      </c>
      <c r="F541" s="225">
        <v>378.40503999999999</v>
      </c>
      <c r="G541" s="225">
        <v>1135.2151199999998</v>
      </c>
      <c r="I541" s="237">
        <v>3000171612382.2002</v>
      </c>
      <c r="J541" s="41" t="s">
        <v>71</v>
      </c>
      <c r="K541" s="225">
        <v>1378</v>
      </c>
      <c r="L541" s="41">
        <v>36</v>
      </c>
      <c r="M541" s="238">
        <v>0.2989</v>
      </c>
      <c r="N541" s="225">
        <v>411.88420000000002</v>
      </c>
      <c r="O541" s="225">
        <v>1235.6526000000001</v>
      </c>
    </row>
    <row r="542" spans="1:15" x14ac:dyDescent="0.25">
      <c r="A542" s="237">
        <v>3000164784549.1001</v>
      </c>
      <c r="B542" s="41" t="s">
        <v>72</v>
      </c>
      <c r="C542" s="225">
        <v>1404</v>
      </c>
      <c r="D542" s="41">
        <v>36</v>
      </c>
      <c r="E542" s="238">
        <v>0.30055999999999999</v>
      </c>
      <c r="F542" s="225">
        <v>421.98624000000001</v>
      </c>
      <c r="G542" s="225">
        <v>1265.9587200000001</v>
      </c>
      <c r="I542" s="237">
        <v>3000171616756.2002</v>
      </c>
      <c r="J542" s="41" t="s">
        <v>72</v>
      </c>
      <c r="K542" s="225">
        <v>1523</v>
      </c>
      <c r="L542" s="41">
        <v>36</v>
      </c>
      <c r="M542" s="238">
        <v>0.2989</v>
      </c>
      <c r="N542" s="225">
        <v>455.22469999999998</v>
      </c>
      <c r="O542" s="225">
        <v>1365.6741</v>
      </c>
    </row>
    <row r="543" spans="1:15" x14ac:dyDescent="0.25">
      <c r="A543" s="237"/>
      <c r="B543" s="41"/>
      <c r="C543" s="225"/>
      <c r="D543" s="41"/>
      <c r="E543" s="41"/>
      <c r="F543" s="225"/>
      <c r="G543" s="225"/>
      <c r="I543" s="237"/>
      <c r="J543" s="41"/>
      <c r="K543" s="225"/>
      <c r="L543" s="41"/>
      <c r="M543" s="41"/>
      <c r="N543" s="225"/>
      <c r="O543" s="225"/>
    </row>
    <row r="544" spans="1:15" x14ac:dyDescent="0.25">
      <c r="A544" s="237"/>
      <c r="B544" s="41"/>
      <c r="C544" s="225"/>
      <c r="D544" s="41"/>
      <c r="E544" s="41"/>
      <c r="F544" s="225"/>
      <c r="G544" s="225"/>
      <c r="I544" s="237"/>
      <c r="J544" s="41"/>
      <c r="K544" s="225"/>
      <c r="L544" s="41"/>
      <c r="M544" s="41"/>
      <c r="N544" s="225"/>
      <c r="O544" s="225"/>
    </row>
    <row r="545" spans="1:15" x14ac:dyDescent="0.25">
      <c r="A545" s="237">
        <v>3000164774925.1001</v>
      </c>
      <c r="B545" s="41" t="s">
        <v>70</v>
      </c>
      <c r="C545" s="225">
        <v>1370</v>
      </c>
      <c r="D545" s="41">
        <v>36</v>
      </c>
      <c r="E545" s="238">
        <v>0.31208999999999998</v>
      </c>
      <c r="F545" s="225">
        <v>427.56329999999997</v>
      </c>
      <c r="G545" s="225">
        <v>1282.6898999999999</v>
      </c>
      <c r="I545" s="237">
        <v>3000171617865.2002</v>
      </c>
      <c r="J545" s="41" t="s">
        <v>70</v>
      </c>
      <c r="K545" s="225">
        <v>1519</v>
      </c>
      <c r="L545" s="41">
        <v>36</v>
      </c>
      <c r="M545" s="238">
        <v>0.31041000000000002</v>
      </c>
      <c r="N545" s="225">
        <v>471.51279000000005</v>
      </c>
      <c r="O545" s="225">
        <v>1414.5383700000002</v>
      </c>
    </row>
    <row r="546" spans="1:15" x14ac:dyDescent="0.25">
      <c r="A546" s="237">
        <v>3000164779196.1001</v>
      </c>
      <c r="B546" s="41" t="s">
        <v>73</v>
      </c>
      <c r="C546" s="225">
        <v>1579</v>
      </c>
      <c r="D546" s="41">
        <v>36</v>
      </c>
      <c r="E546" s="238">
        <v>0.31208999999999998</v>
      </c>
      <c r="F546" s="225">
        <v>492.79010999999997</v>
      </c>
      <c r="G546" s="225">
        <v>1478.37033</v>
      </c>
      <c r="I546" s="237">
        <v>3000171618579.2002</v>
      </c>
      <c r="J546" s="41" t="s">
        <v>73</v>
      </c>
      <c r="K546" s="225">
        <v>1728</v>
      </c>
      <c r="L546" s="41">
        <v>36</v>
      </c>
      <c r="M546" s="238">
        <v>0.31041000000000002</v>
      </c>
      <c r="N546" s="225">
        <v>536.38848000000007</v>
      </c>
      <c r="O546" s="225">
        <v>1609.1654400000002</v>
      </c>
    </row>
    <row r="547" spans="1:15" x14ac:dyDescent="0.25">
      <c r="A547" s="237">
        <v>3000164774686.1001</v>
      </c>
      <c r="B547" s="41" t="s">
        <v>74</v>
      </c>
      <c r="C547" s="225">
        <v>2660</v>
      </c>
      <c r="D547" s="41">
        <v>36</v>
      </c>
      <c r="E547" s="238">
        <v>0.31208999999999998</v>
      </c>
      <c r="F547" s="225">
        <v>830.15939999999989</v>
      </c>
      <c r="G547" s="225">
        <v>2490.4781999999996</v>
      </c>
      <c r="I547" s="237">
        <v>3000171636890.2002</v>
      </c>
      <c r="J547" s="41" t="s">
        <v>74</v>
      </c>
      <c r="K547" s="225">
        <v>2660</v>
      </c>
      <c r="L547" s="41">
        <v>36</v>
      </c>
      <c r="M547" s="238">
        <v>0.31041000000000002</v>
      </c>
      <c r="N547" s="225">
        <v>825.69060000000002</v>
      </c>
      <c r="O547" s="225">
        <v>2477.0718000000002</v>
      </c>
    </row>
    <row r="548" spans="1:15" x14ac:dyDescent="0.25">
      <c r="A548" s="237"/>
      <c r="B548" s="41"/>
      <c r="C548" s="225"/>
      <c r="D548" s="41"/>
      <c r="E548" s="41"/>
      <c r="F548" s="225"/>
      <c r="G548" s="225"/>
      <c r="I548" s="237"/>
      <c r="J548" s="41"/>
      <c r="K548" s="225"/>
      <c r="L548" s="41"/>
      <c r="M548" s="41"/>
      <c r="N548" s="225"/>
      <c r="O548" s="225"/>
    </row>
    <row r="549" spans="1:15" x14ac:dyDescent="0.25">
      <c r="A549" s="237">
        <v>3000164771810.1001</v>
      </c>
      <c r="B549" s="41" t="s">
        <v>32</v>
      </c>
      <c r="C549" s="225">
        <v>2930</v>
      </c>
      <c r="D549" s="41">
        <v>36</v>
      </c>
      <c r="E549" s="238">
        <v>0.31208999999999998</v>
      </c>
      <c r="F549" s="225">
        <v>914.42369999999994</v>
      </c>
      <c r="G549" s="225">
        <v>2743.2710999999999</v>
      </c>
      <c r="I549" s="237">
        <v>3000171620003.2002</v>
      </c>
      <c r="J549" s="41" t="s">
        <v>32</v>
      </c>
      <c r="K549" s="225">
        <v>3079</v>
      </c>
      <c r="L549" s="41">
        <v>36</v>
      </c>
      <c r="M549" s="238">
        <v>0.31041000000000002</v>
      </c>
      <c r="N549" s="225">
        <v>955.7523900000001</v>
      </c>
      <c r="O549" s="225">
        <v>2867.2571700000003</v>
      </c>
    </row>
    <row r="550" spans="1:15" x14ac:dyDescent="0.25">
      <c r="A550" s="237">
        <v>3000164778014.1001</v>
      </c>
      <c r="B550" s="41" t="s">
        <v>53</v>
      </c>
      <c r="C550" s="225">
        <v>2076</v>
      </c>
      <c r="D550" s="41">
        <v>36</v>
      </c>
      <c r="E550" s="238">
        <v>0.31208999999999998</v>
      </c>
      <c r="F550" s="225">
        <v>647.89883999999995</v>
      </c>
      <c r="G550" s="225">
        <v>1943.69652</v>
      </c>
      <c r="I550" s="237">
        <v>3000171629820.2002</v>
      </c>
      <c r="J550" s="41" t="s">
        <v>53</v>
      </c>
      <c r="K550" s="225">
        <v>2368</v>
      </c>
      <c r="L550" s="41">
        <v>36</v>
      </c>
      <c r="M550" s="238">
        <v>0.31041000000000002</v>
      </c>
      <c r="N550" s="225">
        <v>735.05088000000001</v>
      </c>
      <c r="O550" s="225">
        <v>2205.1526400000002</v>
      </c>
    </row>
    <row r="551" spans="1:15" x14ac:dyDescent="0.25">
      <c r="A551" s="237"/>
      <c r="B551" s="41"/>
      <c r="C551" s="225"/>
      <c r="D551" s="41"/>
      <c r="E551" s="41"/>
      <c r="F551" s="225"/>
      <c r="G551" s="225"/>
      <c r="I551" s="237"/>
      <c r="J551" s="41"/>
      <c r="K551" s="225"/>
      <c r="L551" s="41"/>
      <c r="M551" s="41"/>
      <c r="N551" s="225"/>
      <c r="O551" s="225"/>
    </row>
    <row r="552" spans="1:15" ht="26.25" x14ac:dyDescent="0.25">
      <c r="A552" s="239" t="s">
        <v>241</v>
      </c>
      <c r="B552" s="235" t="s">
        <v>6</v>
      </c>
      <c r="C552" s="240" t="s">
        <v>7</v>
      </c>
      <c r="D552" s="235" t="s">
        <v>8</v>
      </c>
      <c r="E552" s="235" t="s">
        <v>13</v>
      </c>
      <c r="F552" s="240" t="s">
        <v>18</v>
      </c>
      <c r="G552" s="240" t="s">
        <v>19</v>
      </c>
      <c r="I552" s="239" t="s">
        <v>241</v>
      </c>
      <c r="J552" s="235" t="s">
        <v>6</v>
      </c>
      <c r="K552" s="240" t="s">
        <v>7</v>
      </c>
      <c r="L552" s="235" t="s">
        <v>8</v>
      </c>
      <c r="M552" s="235" t="s">
        <v>13</v>
      </c>
      <c r="N552" s="240" t="s">
        <v>18</v>
      </c>
      <c r="O552" s="240" t="s">
        <v>19</v>
      </c>
    </row>
    <row r="553" spans="1:15" x14ac:dyDescent="0.25">
      <c r="A553" s="237">
        <v>3000164772606.1001</v>
      </c>
      <c r="B553" s="41" t="s">
        <v>64</v>
      </c>
      <c r="C553" s="225">
        <v>759</v>
      </c>
      <c r="D553" s="41">
        <v>48</v>
      </c>
      <c r="E553" s="238">
        <v>0.24842</v>
      </c>
      <c r="F553" s="225">
        <v>188.55078</v>
      </c>
      <c r="G553" s="225">
        <v>754.20312000000001</v>
      </c>
      <c r="I553" s="237">
        <v>3000171640128.2002</v>
      </c>
      <c r="J553" s="41" t="s">
        <v>64</v>
      </c>
      <c r="K553" s="225">
        <v>848</v>
      </c>
      <c r="L553" s="41">
        <v>48</v>
      </c>
      <c r="M553" s="238">
        <v>0.24542</v>
      </c>
      <c r="N553" s="225">
        <v>208.11616000000001</v>
      </c>
      <c r="O553" s="225">
        <v>832.46464000000003</v>
      </c>
    </row>
    <row r="554" spans="1:15" x14ac:dyDescent="0.25">
      <c r="A554" s="237">
        <v>3000164773409.1001</v>
      </c>
      <c r="B554" s="41" t="s">
        <v>65</v>
      </c>
      <c r="C554" s="225">
        <v>785</v>
      </c>
      <c r="D554" s="41">
        <v>48</v>
      </c>
      <c r="E554" s="238">
        <v>0.24842</v>
      </c>
      <c r="F554" s="225">
        <v>195.00970000000001</v>
      </c>
      <c r="G554" s="225">
        <v>780.03880000000004</v>
      </c>
      <c r="I554" s="237">
        <v>3000171641300.2002</v>
      </c>
      <c r="J554" s="41" t="s">
        <v>65</v>
      </c>
      <c r="K554" s="225">
        <v>874</v>
      </c>
      <c r="L554" s="41">
        <v>48</v>
      </c>
      <c r="M554" s="238">
        <v>0.24542</v>
      </c>
      <c r="N554" s="225">
        <v>214.49708000000001</v>
      </c>
      <c r="O554" s="225">
        <v>857.98832000000004</v>
      </c>
    </row>
    <row r="555" spans="1:15" x14ac:dyDescent="0.25">
      <c r="A555" s="237"/>
      <c r="B555" s="41"/>
      <c r="C555" s="225"/>
      <c r="D555" s="41"/>
      <c r="E555" s="41"/>
      <c r="F555" s="225"/>
      <c r="G555" s="225"/>
      <c r="I555" s="237"/>
      <c r="J555" s="41"/>
      <c r="K555" s="225"/>
      <c r="L555" s="41"/>
      <c r="M555" s="41"/>
      <c r="N555" s="225"/>
      <c r="O555" s="225"/>
    </row>
    <row r="556" spans="1:15" x14ac:dyDescent="0.25">
      <c r="A556" s="237">
        <v>3000164783448.1001</v>
      </c>
      <c r="B556" s="41" t="s">
        <v>66</v>
      </c>
      <c r="C556" s="225">
        <v>1118</v>
      </c>
      <c r="D556" s="41">
        <v>48</v>
      </c>
      <c r="E556" s="238">
        <v>0.2641</v>
      </c>
      <c r="F556" s="225">
        <v>295.2638</v>
      </c>
      <c r="G556" s="225">
        <v>1181.0552</v>
      </c>
      <c r="I556" s="237">
        <v>3000171642082.2002</v>
      </c>
      <c r="J556" s="41" t="s">
        <v>66</v>
      </c>
      <c r="K556" s="225">
        <v>1267</v>
      </c>
      <c r="L556" s="41">
        <v>48</v>
      </c>
      <c r="M556" s="238">
        <v>0.26119999999999999</v>
      </c>
      <c r="N556" s="225">
        <v>330.94040000000001</v>
      </c>
      <c r="O556" s="225">
        <v>1323.7616</v>
      </c>
    </row>
    <row r="557" spans="1:15" x14ac:dyDescent="0.25">
      <c r="A557" s="237">
        <v>3000164803259.1001</v>
      </c>
      <c r="B557" s="41" t="s">
        <v>67</v>
      </c>
      <c r="C557" s="225">
        <v>1260</v>
      </c>
      <c r="D557" s="41">
        <v>48</v>
      </c>
      <c r="E557" s="238">
        <v>0.2641</v>
      </c>
      <c r="F557" s="225">
        <v>332.76600000000002</v>
      </c>
      <c r="G557" s="225">
        <v>1331.0640000000001</v>
      </c>
      <c r="I557" s="237">
        <v>3000171642239.2002</v>
      </c>
      <c r="J557" s="41" t="s">
        <v>67</v>
      </c>
      <c r="K557" s="225">
        <v>1409</v>
      </c>
      <c r="L557" s="41">
        <v>48</v>
      </c>
      <c r="M557" s="238">
        <v>0.26119999999999999</v>
      </c>
      <c r="N557" s="225">
        <v>368.0308</v>
      </c>
      <c r="O557" s="225">
        <v>1472.1232</v>
      </c>
    </row>
    <row r="558" spans="1:15" x14ac:dyDescent="0.25">
      <c r="A558" s="237">
        <v>3000164781004.1001</v>
      </c>
      <c r="B558" s="41" t="s">
        <v>26</v>
      </c>
      <c r="C558" s="225">
        <v>1327</v>
      </c>
      <c r="D558" s="41">
        <v>48</v>
      </c>
      <c r="E558" s="238">
        <v>0.2641</v>
      </c>
      <c r="F558" s="225">
        <v>350.46069999999997</v>
      </c>
      <c r="G558" s="225">
        <v>1401.8427999999999</v>
      </c>
      <c r="I558" s="237">
        <v>3000171775285.2002</v>
      </c>
      <c r="J558" s="41" t="s">
        <v>199</v>
      </c>
      <c r="K558" s="225">
        <v>2049</v>
      </c>
      <c r="L558" s="41">
        <v>48</v>
      </c>
      <c r="M558" s="238">
        <v>0.26119999999999999</v>
      </c>
      <c r="N558" s="225">
        <v>535.19880000000001</v>
      </c>
      <c r="O558" s="225">
        <v>2140.7952</v>
      </c>
    </row>
    <row r="559" spans="1:15" x14ac:dyDescent="0.25">
      <c r="A559" s="237">
        <v>3000164769153.1001</v>
      </c>
      <c r="B559" s="41" t="s">
        <v>199</v>
      </c>
      <c r="C559" s="225">
        <v>1950</v>
      </c>
      <c r="D559" s="41">
        <v>48</v>
      </c>
      <c r="E559" s="238">
        <v>0.2641</v>
      </c>
      <c r="F559" s="225">
        <v>514.995</v>
      </c>
      <c r="G559" s="225">
        <v>2059.98</v>
      </c>
    </row>
    <row r="560" spans="1:15" x14ac:dyDescent="0.25">
      <c r="A560" s="237"/>
      <c r="B560" s="41"/>
      <c r="C560" s="225"/>
      <c r="D560" s="41"/>
      <c r="E560" s="41"/>
      <c r="F560" s="225"/>
      <c r="G560" s="225"/>
      <c r="I560" s="237"/>
      <c r="J560" s="41"/>
      <c r="K560" s="225"/>
      <c r="L560" s="41"/>
      <c r="M560" s="41"/>
      <c r="N560" s="225"/>
      <c r="O560" s="225"/>
    </row>
    <row r="561" spans="1:15" x14ac:dyDescent="0.25">
      <c r="A561" s="237">
        <v>3000164774415.1001</v>
      </c>
      <c r="B561" s="41" t="s">
        <v>69</v>
      </c>
      <c r="C561" s="225">
        <v>1189</v>
      </c>
      <c r="D561" s="41">
        <v>48</v>
      </c>
      <c r="E561" s="238">
        <v>0.25052000000000002</v>
      </c>
      <c r="F561" s="225">
        <v>297.86828000000003</v>
      </c>
      <c r="G561" s="225">
        <v>1191.4731200000001</v>
      </c>
      <c r="I561" s="237">
        <v>3000171612154.2002</v>
      </c>
      <c r="J561" s="41" t="s">
        <v>69</v>
      </c>
      <c r="K561" s="225">
        <v>1308</v>
      </c>
      <c r="L561" s="41">
        <v>48</v>
      </c>
      <c r="M561" s="238">
        <v>0.24753</v>
      </c>
      <c r="N561" s="225">
        <v>323.76924000000002</v>
      </c>
      <c r="O561" s="225">
        <v>1295.0769600000001</v>
      </c>
    </row>
    <row r="562" spans="1:15" x14ac:dyDescent="0.25">
      <c r="A562" s="237">
        <v>3000164784550.1001</v>
      </c>
      <c r="B562" s="41" t="s">
        <v>71</v>
      </c>
      <c r="C562" s="225">
        <v>1291</v>
      </c>
      <c r="D562" s="41">
        <v>48</v>
      </c>
      <c r="E562" s="238">
        <v>0.25052000000000002</v>
      </c>
      <c r="F562" s="225">
        <v>323.42132000000004</v>
      </c>
      <c r="G562" s="225">
        <v>1293.6852800000001</v>
      </c>
      <c r="I562" s="237">
        <v>3000171616197.2002</v>
      </c>
      <c r="J562" s="41" t="s">
        <v>71</v>
      </c>
      <c r="K562" s="225">
        <v>1410</v>
      </c>
      <c r="L562" s="41">
        <v>48</v>
      </c>
      <c r="M562" s="238">
        <v>0.24753</v>
      </c>
      <c r="N562" s="225">
        <v>349.01729999999998</v>
      </c>
      <c r="O562" s="225">
        <v>1396.0691999999999</v>
      </c>
    </row>
    <row r="563" spans="1:15" x14ac:dyDescent="0.25">
      <c r="A563" s="237">
        <v>3000164784548.1001</v>
      </c>
      <c r="B563" s="41" t="s">
        <v>72</v>
      </c>
      <c r="C563" s="225">
        <v>1436</v>
      </c>
      <c r="D563" s="41">
        <v>48</v>
      </c>
      <c r="E563" s="238">
        <v>0.25052000000000002</v>
      </c>
      <c r="F563" s="225">
        <v>359.74672000000004</v>
      </c>
      <c r="G563" s="225">
        <v>1438.9868800000002</v>
      </c>
      <c r="I563" s="237">
        <v>3000171617562.2002</v>
      </c>
      <c r="J563" s="41" t="s">
        <v>72</v>
      </c>
      <c r="K563" s="225">
        <v>1555</v>
      </c>
      <c r="L563" s="41">
        <v>48</v>
      </c>
      <c r="M563" s="238">
        <v>0.24753</v>
      </c>
      <c r="N563" s="225">
        <v>384.90915000000001</v>
      </c>
      <c r="O563" s="225">
        <v>1539.6366</v>
      </c>
    </row>
    <row r="564" spans="1:15" x14ac:dyDescent="0.25">
      <c r="A564" s="237"/>
      <c r="B564" s="41"/>
      <c r="C564" s="225"/>
      <c r="D564" s="41"/>
      <c r="E564" s="41"/>
      <c r="F564" s="225"/>
      <c r="G564" s="225"/>
      <c r="I564" s="237"/>
      <c r="J564" s="41"/>
      <c r="K564" s="225"/>
      <c r="L564" s="41"/>
      <c r="M564" s="41"/>
      <c r="N564" s="225"/>
      <c r="O564" s="225"/>
    </row>
    <row r="565" spans="1:15" x14ac:dyDescent="0.25">
      <c r="A565" s="237"/>
      <c r="B565" s="41"/>
      <c r="C565" s="225"/>
      <c r="D565" s="41"/>
      <c r="E565" s="41"/>
      <c r="F565" s="225"/>
      <c r="G565" s="225"/>
      <c r="I565" s="237"/>
      <c r="J565" s="41"/>
      <c r="K565" s="225"/>
      <c r="L565" s="41"/>
      <c r="M565" s="41"/>
      <c r="N565" s="225"/>
      <c r="O565" s="225"/>
    </row>
    <row r="566" spans="1:15" x14ac:dyDescent="0.25">
      <c r="A566" s="237">
        <v>3000164777595.1001</v>
      </c>
      <c r="B566" s="41" t="s">
        <v>70</v>
      </c>
      <c r="C566" s="225">
        <v>1400</v>
      </c>
      <c r="D566" s="41">
        <v>48</v>
      </c>
      <c r="E566" s="238">
        <v>0.25679000000000002</v>
      </c>
      <c r="F566" s="225">
        <v>359.50600000000003</v>
      </c>
      <c r="G566" s="225">
        <v>1438.0240000000001</v>
      </c>
      <c r="I566" s="237">
        <v>3000171618165.2002</v>
      </c>
      <c r="J566" s="41" t="s">
        <v>70</v>
      </c>
      <c r="K566" s="225">
        <v>1549</v>
      </c>
      <c r="L566" s="41">
        <v>48</v>
      </c>
      <c r="M566" s="238">
        <v>0.25384000000000001</v>
      </c>
      <c r="N566" s="225">
        <v>393.19816000000003</v>
      </c>
      <c r="O566" s="225">
        <v>1572.7926400000001</v>
      </c>
    </row>
    <row r="567" spans="1:15" x14ac:dyDescent="0.25">
      <c r="A567" s="237">
        <v>3000164780014.1001</v>
      </c>
      <c r="B567" s="41" t="s">
        <v>73</v>
      </c>
      <c r="C567" s="225">
        <v>1624</v>
      </c>
      <c r="D567" s="41">
        <v>48</v>
      </c>
      <c r="E567" s="238">
        <v>0.25679000000000002</v>
      </c>
      <c r="F567" s="225">
        <v>417.02696000000003</v>
      </c>
      <c r="G567" s="225">
        <v>1668.1078400000001</v>
      </c>
      <c r="I567" s="237">
        <v>3000171618919.2002</v>
      </c>
      <c r="J567" s="41" t="s">
        <v>73</v>
      </c>
      <c r="K567" s="225">
        <v>1773</v>
      </c>
      <c r="L567" s="41">
        <v>48</v>
      </c>
      <c r="M567" s="238">
        <v>0.25384000000000001</v>
      </c>
      <c r="N567" s="225">
        <v>450.05832000000004</v>
      </c>
      <c r="O567" s="225">
        <v>1800.2332800000001</v>
      </c>
    </row>
    <row r="568" spans="1:15" x14ac:dyDescent="0.25">
      <c r="A568" s="237">
        <v>3000164802996.1001</v>
      </c>
      <c r="B568" s="41" t="s">
        <v>74</v>
      </c>
      <c r="C568" s="225">
        <v>2715</v>
      </c>
      <c r="D568" s="41">
        <v>48</v>
      </c>
      <c r="E568" s="238">
        <v>0.25679000000000002</v>
      </c>
      <c r="F568" s="225">
        <v>697.1848500000001</v>
      </c>
      <c r="G568" s="225">
        <v>2788.7394000000004</v>
      </c>
      <c r="I568" s="237">
        <v>3000171636999.2002</v>
      </c>
      <c r="J568" s="41" t="s">
        <v>74</v>
      </c>
      <c r="K568" s="225">
        <v>2715</v>
      </c>
      <c r="L568" s="41">
        <v>48</v>
      </c>
      <c r="M568" s="238">
        <v>0.25384000000000001</v>
      </c>
      <c r="N568" s="225">
        <v>689.17560000000003</v>
      </c>
      <c r="O568" s="225">
        <v>2756.7024000000001</v>
      </c>
    </row>
    <row r="569" spans="1:15" x14ac:dyDescent="0.25">
      <c r="A569" s="237"/>
      <c r="B569" s="41"/>
      <c r="C569" s="225"/>
      <c r="D569" s="41"/>
      <c r="E569" s="41"/>
      <c r="F569" s="225"/>
      <c r="G569" s="225"/>
      <c r="I569" s="237"/>
      <c r="J569" s="41"/>
      <c r="K569" s="225"/>
      <c r="L569" s="41"/>
      <c r="M569" s="41"/>
      <c r="N569" s="225"/>
      <c r="O569" s="225"/>
    </row>
    <row r="570" spans="1:15" x14ac:dyDescent="0.25">
      <c r="A570" s="237">
        <v>3000164772074.1001</v>
      </c>
      <c r="B570" s="41" t="s">
        <v>32</v>
      </c>
      <c r="C570" s="225">
        <v>2960</v>
      </c>
      <c r="D570" s="41">
        <v>48</v>
      </c>
      <c r="E570" s="238">
        <v>0.25679000000000002</v>
      </c>
      <c r="F570" s="225">
        <v>760.09840000000008</v>
      </c>
      <c r="G570" s="225">
        <v>3040.3936000000003</v>
      </c>
      <c r="I570" s="237">
        <v>3000171619813.2002</v>
      </c>
      <c r="J570" s="41" t="s">
        <v>32</v>
      </c>
      <c r="K570" s="225">
        <v>3109</v>
      </c>
      <c r="L570" s="41">
        <v>48</v>
      </c>
      <c r="M570" s="238">
        <v>0.25384000000000001</v>
      </c>
      <c r="N570" s="225">
        <v>789.18856000000005</v>
      </c>
      <c r="O570" s="225">
        <v>3156.7542400000002</v>
      </c>
    </row>
    <row r="571" spans="1:15" x14ac:dyDescent="0.25">
      <c r="A571" s="237">
        <v>3000164778771.1001</v>
      </c>
      <c r="B571" s="41" t="s">
        <v>53</v>
      </c>
      <c r="C571" s="225">
        <v>2106</v>
      </c>
      <c r="D571" s="41">
        <v>48</v>
      </c>
      <c r="E571" s="238">
        <v>0.25679000000000002</v>
      </c>
      <c r="F571" s="225">
        <v>540.79974000000004</v>
      </c>
      <c r="G571" s="225">
        <v>2163.1989600000002</v>
      </c>
      <c r="I571" s="237">
        <v>3000171945368.1001</v>
      </c>
      <c r="J571" s="41" t="s">
        <v>53</v>
      </c>
      <c r="K571" s="225">
        <v>2465</v>
      </c>
      <c r="L571" s="41">
        <v>48</v>
      </c>
      <c r="M571" s="238">
        <v>0.25384000000000001</v>
      </c>
      <c r="N571" s="225">
        <v>625.71559999999999</v>
      </c>
      <c r="O571" s="225">
        <v>2502.8624</v>
      </c>
    </row>
    <row r="572" spans="1:15" x14ac:dyDescent="0.25">
      <c r="A572" s="237"/>
      <c r="B572" s="41"/>
      <c r="C572" s="225"/>
      <c r="D572" s="41"/>
      <c r="E572" s="41"/>
      <c r="F572" s="225"/>
      <c r="G572" s="225"/>
      <c r="I572" s="237"/>
      <c r="J572" s="41"/>
      <c r="K572" s="225"/>
      <c r="L572" s="41"/>
      <c r="M572" s="41"/>
      <c r="N572" s="225"/>
      <c r="O572" s="225"/>
    </row>
    <row r="573" spans="1:15" x14ac:dyDescent="0.25">
      <c r="A573" s="237"/>
      <c r="B573" s="41"/>
      <c r="C573" s="225"/>
      <c r="D573" s="41"/>
      <c r="E573" s="41"/>
      <c r="F573" s="225"/>
      <c r="G573" s="225"/>
      <c r="I573" s="237"/>
      <c r="J573" s="41"/>
      <c r="K573" s="225"/>
      <c r="L573" s="41"/>
      <c r="M573" s="41"/>
      <c r="N573" s="225"/>
      <c r="O573" s="225"/>
    </row>
    <row r="574" spans="1:15" x14ac:dyDescent="0.25">
      <c r="A574" s="237"/>
      <c r="B574" s="41"/>
      <c r="C574" s="225"/>
      <c r="D574" s="41"/>
      <c r="E574" s="41"/>
      <c r="F574" s="225"/>
      <c r="G574" s="225"/>
      <c r="I574" s="237"/>
      <c r="J574" s="41"/>
      <c r="K574" s="225"/>
      <c r="L574" s="41"/>
      <c r="M574" s="41"/>
      <c r="N574" s="225"/>
      <c r="O574" s="225"/>
    </row>
    <row r="575" spans="1:15" x14ac:dyDescent="0.25">
      <c r="A575" s="237"/>
      <c r="B575" s="41"/>
      <c r="C575" s="225"/>
      <c r="D575" s="41"/>
      <c r="E575" s="41"/>
      <c r="F575" s="225"/>
      <c r="G575" s="225"/>
      <c r="I575" s="237"/>
      <c r="J575" s="41"/>
      <c r="K575" s="225"/>
      <c r="L575" s="41"/>
      <c r="M575" s="41"/>
      <c r="N575" s="225"/>
      <c r="O575" s="225"/>
    </row>
    <row r="576" spans="1:15" x14ac:dyDescent="0.25">
      <c r="A576" s="237"/>
      <c r="B576" s="41"/>
      <c r="C576" s="225"/>
      <c r="D576" s="41"/>
      <c r="E576" s="41"/>
      <c r="F576" s="225"/>
      <c r="G576" s="225"/>
      <c r="I576" s="237"/>
      <c r="J576" s="41"/>
      <c r="K576" s="225"/>
      <c r="L576" s="41"/>
      <c r="M576" s="41"/>
      <c r="N576" s="225"/>
      <c r="O576" s="225"/>
    </row>
    <row r="577" spans="1:15" x14ac:dyDescent="0.25">
      <c r="A577" s="237"/>
      <c r="B577" s="41"/>
      <c r="C577" s="225"/>
      <c r="D577" s="41"/>
      <c r="E577" s="41"/>
      <c r="F577" s="225"/>
      <c r="G577" s="225"/>
      <c r="I577" s="237"/>
      <c r="J577" s="41"/>
      <c r="K577" s="225"/>
      <c r="L577" s="41"/>
      <c r="M577" s="41"/>
      <c r="N577" s="225"/>
      <c r="O577" s="225"/>
    </row>
    <row r="578" spans="1:15" x14ac:dyDescent="0.25">
      <c r="A578" s="222" t="s">
        <v>40</v>
      </c>
      <c r="B578" s="41"/>
      <c r="C578" s="225"/>
      <c r="D578" s="41"/>
      <c r="E578" s="41"/>
      <c r="F578" s="225"/>
      <c r="G578" s="225"/>
      <c r="I578" s="241" t="s">
        <v>40</v>
      </c>
      <c r="J578" s="41"/>
      <c r="K578" s="225"/>
      <c r="L578" s="41"/>
      <c r="M578" s="41"/>
      <c r="N578" s="225"/>
      <c r="O578" s="225"/>
    </row>
    <row r="579" spans="1:15" x14ac:dyDescent="0.25">
      <c r="A579" s="222" t="s">
        <v>242</v>
      </c>
      <c r="B579" s="41"/>
      <c r="C579" s="225"/>
      <c r="D579" s="41"/>
      <c r="E579" s="41"/>
      <c r="F579" s="225"/>
      <c r="G579" s="225"/>
      <c r="I579" s="241" t="s">
        <v>242</v>
      </c>
      <c r="J579" s="41"/>
      <c r="K579" s="225"/>
      <c r="L579" s="41"/>
      <c r="M579" s="41"/>
      <c r="N579" s="225"/>
      <c r="O579" s="225"/>
    </row>
    <row r="580" spans="1:15" x14ac:dyDescent="0.25">
      <c r="A580" s="242" t="s">
        <v>240</v>
      </c>
      <c r="B580" s="41"/>
      <c r="C580" s="225"/>
      <c r="D580" s="41"/>
      <c r="E580" s="41"/>
      <c r="F580" s="225"/>
      <c r="G580" s="225"/>
      <c r="I580" s="243" t="s">
        <v>234</v>
      </c>
      <c r="J580" s="41"/>
      <c r="K580" s="225"/>
      <c r="L580" s="41"/>
      <c r="M580" s="41"/>
      <c r="N580" s="225"/>
      <c r="O580" s="225"/>
    </row>
    <row r="581" spans="1:15" x14ac:dyDescent="0.25">
      <c r="A581" s="237" t="s">
        <v>3</v>
      </c>
      <c r="B581" s="41"/>
      <c r="C581" s="225"/>
      <c r="D581" s="41"/>
      <c r="E581" s="41"/>
      <c r="F581" s="225"/>
      <c r="G581" s="225"/>
      <c r="I581" s="244" t="s">
        <v>3</v>
      </c>
      <c r="J581" s="41"/>
      <c r="K581" s="225"/>
      <c r="L581" s="41"/>
      <c r="M581" s="41"/>
      <c r="N581" s="225"/>
      <c r="O581" s="225"/>
    </row>
    <row r="582" spans="1:15" x14ac:dyDescent="0.25">
      <c r="A582" s="237"/>
      <c r="B582" s="41"/>
      <c r="C582" s="225"/>
      <c r="D582" s="41"/>
      <c r="E582" s="41"/>
      <c r="F582" s="225"/>
      <c r="G582" s="225"/>
      <c r="I582" s="237"/>
      <c r="J582" s="41"/>
      <c r="K582" s="225"/>
      <c r="L582" s="41"/>
      <c r="M582" s="41"/>
      <c r="N582" s="225"/>
      <c r="O582" s="225"/>
    </row>
    <row r="583" spans="1:15" ht="26.25" x14ac:dyDescent="0.25">
      <c r="A583" s="232" t="s">
        <v>44</v>
      </c>
      <c r="B583" s="245" t="s">
        <v>6</v>
      </c>
      <c r="C583" s="246" t="s">
        <v>7</v>
      </c>
      <c r="D583" s="245" t="s">
        <v>8</v>
      </c>
      <c r="E583" s="235" t="s">
        <v>45</v>
      </c>
      <c r="F583" s="246" t="s">
        <v>63</v>
      </c>
      <c r="G583" s="246" t="s">
        <v>19</v>
      </c>
      <c r="I583" s="232" t="s">
        <v>44</v>
      </c>
      <c r="J583" s="245" t="s">
        <v>6</v>
      </c>
      <c r="K583" s="246" t="s">
        <v>7</v>
      </c>
      <c r="L583" s="245" t="s">
        <v>8</v>
      </c>
      <c r="M583" s="235" t="s">
        <v>45</v>
      </c>
      <c r="N583" s="246" t="s">
        <v>63</v>
      </c>
      <c r="O583" s="246" t="s">
        <v>19</v>
      </c>
    </row>
    <row r="584" spans="1:15" x14ac:dyDescent="0.25">
      <c r="A584" s="237">
        <v>3000164772252.1001</v>
      </c>
      <c r="B584" s="41" t="s">
        <v>64</v>
      </c>
      <c r="C584" s="225">
        <v>750</v>
      </c>
      <c r="D584" s="41">
        <v>36</v>
      </c>
      <c r="E584" s="238">
        <v>2.5870000000000001E-2</v>
      </c>
      <c r="F584" s="225">
        <v>19.4025</v>
      </c>
      <c r="G584" s="225">
        <v>698.49</v>
      </c>
      <c r="I584" s="237">
        <v>3000171641230.2002</v>
      </c>
      <c r="J584" s="41" t="s">
        <v>64</v>
      </c>
      <c r="K584" s="225">
        <v>839</v>
      </c>
      <c r="L584" s="41">
        <v>36</v>
      </c>
      <c r="M584" s="238">
        <v>2.5819999999999999E-2</v>
      </c>
      <c r="N584" s="225">
        <v>21.662980000000001</v>
      </c>
      <c r="O584" s="225">
        <v>779.86728000000005</v>
      </c>
    </row>
    <row r="585" spans="1:15" x14ac:dyDescent="0.25">
      <c r="A585" s="237">
        <v>3000164773085.1001</v>
      </c>
      <c r="B585" s="41" t="s">
        <v>65</v>
      </c>
      <c r="C585" s="225">
        <v>776</v>
      </c>
      <c r="D585" s="41">
        <v>36</v>
      </c>
      <c r="E585" s="238">
        <v>2.5870000000000001E-2</v>
      </c>
      <c r="F585" s="225">
        <v>20.075120000000002</v>
      </c>
      <c r="G585" s="225">
        <v>722.70432000000005</v>
      </c>
      <c r="I585" s="237">
        <v>3000171641271.2002</v>
      </c>
      <c r="J585" s="41" t="s">
        <v>65</v>
      </c>
      <c r="K585" s="225">
        <v>865</v>
      </c>
      <c r="L585" s="41">
        <v>36</v>
      </c>
      <c r="M585" s="238">
        <v>2.5819999999999999E-2</v>
      </c>
      <c r="N585" s="225">
        <v>22.334299999999999</v>
      </c>
      <c r="O585" s="225">
        <v>804.0347999999999</v>
      </c>
    </row>
    <row r="586" spans="1:15" x14ac:dyDescent="0.25">
      <c r="A586" s="237"/>
      <c r="B586" s="41"/>
      <c r="C586" s="225"/>
      <c r="D586" s="41"/>
      <c r="E586" s="41"/>
      <c r="F586" s="225"/>
      <c r="G586" s="225"/>
      <c r="I586" s="237"/>
      <c r="J586" s="41"/>
      <c r="K586" s="225"/>
      <c r="L586" s="41"/>
      <c r="M586" s="41"/>
      <c r="N586" s="225"/>
      <c r="O586" s="225"/>
    </row>
    <row r="587" spans="1:15" x14ac:dyDescent="0.25">
      <c r="A587" s="237">
        <v>3000164783031.1001</v>
      </c>
      <c r="B587" s="41" t="s">
        <v>66</v>
      </c>
      <c r="C587" s="225">
        <v>1099</v>
      </c>
      <c r="D587" s="41">
        <v>36</v>
      </c>
      <c r="E587" s="238">
        <v>2.75E-2</v>
      </c>
      <c r="F587" s="225">
        <v>30.2225</v>
      </c>
      <c r="G587" s="225">
        <v>1088.01</v>
      </c>
      <c r="I587" s="237">
        <v>3000171642079.2002</v>
      </c>
      <c r="J587" s="41" t="s">
        <v>66</v>
      </c>
      <c r="K587" s="225">
        <v>1248</v>
      </c>
      <c r="L587" s="41">
        <v>36</v>
      </c>
      <c r="M587" s="238">
        <v>2.7449999999999999E-2</v>
      </c>
      <c r="N587" s="225">
        <v>34.257599999999996</v>
      </c>
      <c r="O587" s="225">
        <v>1233.2736</v>
      </c>
    </row>
    <row r="588" spans="1:15" x14ac:dyDescent="0.25">
      <c r="A588" s="237">
        <v>3000164803259.1001</v>
      </c>
      <c r="B588" s="41" t="s">
        <v>67</v>
      </c>
      <c r="C588" s="225">
        <v>1251</v>
      </c>
      <c r="D588" s="41">
        <v>36</v>
      </c>
      <c r="E588" s="238">
        <v>2.75E-2</v>
      </c>
      <c r="F588" s="225">
        <v>34.402500000000003</v>
      </c>
      <c r="G588" s="225">
        <v>1238.4900000000002</v>
      </c>
      <c r="I588" s="237">
        <v>3000171642238.2002</v>
      </c>
      <c r="J588" s="41" t="s">
        <v>67</v>
      </c>
      <c r="K588" s="225">
        <v>1400</v>
      </c>
      <c r="L588" s="41">
        <v>36</v>
      </c>
      <c r="M588" s="238">
        <v>2.7449999999999999E-2</v>
      </c>
      <c r="N588" s="225">
        <v>38.43</v>
      </c>
      <c r="O588" s="225">
        <v>1383.48</v>
      </c>
    </row>
    <row r="589" spans="1:15" x14ac:dyDescent="0.25">
      <c r="A589" s="237">
        <v>3000164781649.1001</v>
      </c>
      <c r="B589" s="41" t="s">
        <v>26</v>
      </c>
      <c r="C589" s="225">
        <v>1318</v>
      </c>
      <c r="D589" s="41">
        <v>36</v>
      </c>
      <c r="E589" s="238">
        <v>2.75E-2</v>
      </c>
      <c r="F589" s="225">
        <v>36.244999999999997</v>
      </c>
      <c r="G589" s="225">
        <v>1304.82</v>
      </c>
      <c r="I589" s="237">
        <v>3000171775286.2002</v>
      </c>
      <c r="J589" s="41" t="s">
        <v>199</v>
      </c>
      <c r="K589" s="225">
        <v>2038</v>
      </c>
      <c r="L589" s="41">
        <v>36</v>
      </c>
      <c r="M589" s="238">
        <v>2.7449999999999999E-2</v>
      </c>
      <c r="N589" s="225">
        <v>55.943099999999994</v>
      </c>
      <c r="O589" s="225">
        <v>2013.9515999999999</v>
      </c>
    </row>
    <row r="590" spans="1:15" x14ac:dyDescent="0.25">
      <c r="A590" s="237">
        <v>3000164769153.1001</v>
      </c>
      <c r="B590" s="41" t="s">
        <v>199</v>
      </c>
      <c r="C590" s="225">
        <v>1939</v>
      </c>
      <c r="D590" s="41">
        <v>36</v>
      </c>
      <c r="E590" s="238">
        <v>2.75E-2</v>
      </c>
      <c r="F590" s="225">
        <v>53.322499999999998</v>
      </c>
      <c r="G590" s="225">
        <v>1919.61</v>
      </c>
    </row>
    <row r="591" spans="1:15" x14ac:dyDescent="0.25">
      <c r="A591" s="237"/>
      <c r="B591" s="41"/>
      <c r="C591" s="225"/>
      <c r="D591" s="41"/>
      <c r="E591" s="41"/>
      <c r="F591" s="225"/>
      <c r="G591" s="225"/>
      <c r="I591" s="237"/>
      <c r="J591" s="41"/>
      <c r="K591" s="225"/>
      <c r="L591" s="41"/>
      <c r="M591" s="41"/>
      <c r="N591" s="225"/>
      <c r="O591" s="225"/>
    </row>
    <row r="592" spans="1:15" x14ac:dyDescent="0.25">
      <c r="A592" s="237">
        <v>3000164773548.1001</v>
      </c>
      <c r="B592" s="41" t="s">
        <v>69</v>
      </c>
      <c r="C592" s="225">
        <v>1159</v>
      </c>
      <c r="D592" s="41">
        <v>36</v>
      </c>
      <c r="E592" s="238">
        <v>2.6120000000000001E-2</v>
      </c>
      <c r="F592" s="225">
        <v>30.27308</v>
      </c>
      <c r="G592" s="225">
        <v>1089.83088</v>
      </c>
      <c r="I592" s="237">
        <v>3000171611844.2002</v>
      </c>
      <c r="J592" s="41" t="s">
        <v>69</v>
      </c>
      <c r="K592" s="225">
        <v>1278</v>
      </c>
      <c r="L592" s="41">
        <v>36</v>
      </c>
      <c r="M592" s="238">
        <v>2.6069999999999999E-2</v>
      </c>
      <c r="N592" s="225">
        <v>33.317459999999997</v>
      </c>
      <c r="O592" s="225">
        <v>1199.4285599999998</v>
      </c>
    </row>
    <row r="593" spans="1:15" x14ac:dyDescent="0.25">
      <c r="A593" s="237">
        <v>3000164784551.1001</v>
      </c>
      <c r="B593" s="41" t="s">
        <v>71</v>
      </c>
      <c r="C593" s="225">
        <v>1259</v>
      </c>
      <c r="D593" s="41">
        <v>36</v>
      </c>
      <c r="E593" s="238">
        <v>2.6120000000000001E-2</v>
      </c>
      <c r="F593" s="225">
        <v>32.885080000000002</v>
      </c>
      <c r="G593" s="225">
        <v>1183.8628800000001</v>
      </c>
      <c r="I593" s="237">
        <v>3000171612382.2002</v>
      </c>
      <c r="J593" s="41" t="s">
        <v>71</v>
      </c>
      <c r="K593" s="225">
        <v>1378</v>
      </c>
      <c r="L593" s="41">
        <v>36</v>
      </c>
      <c r="M593" s="238">
        <v>2.6069999999999999E-2</v>
      </c>
      <c r="N593" s="225">
        <v>35.924459999999996</v>
      </c>
      <c r="O593" s="225">
        <v>1293.2805599999999</v>
      </c>
    </row>
    <row r="594" spans="1:15" x14ac:dyDescent="0.25">
      <c r="A594" s="237">
        <v>3000164784549.1001</v>
      </c>
      <c r="B594" s="41" t="s">
        <v>72</v>
      </c>
      <c r="C594" s="225">
        <v>1404</v>
      </c>
      <c r="D594" s="41">
        <v>36</v>
      </c>
      <c r="E594" s="238">
        <v>2.6120000000000001E-2</v>
      </c>
      <c r="F594" s="225">
        <v>36.67248</v>
      </c>
      <c r="G594" s="225">
        <v>1320.20928</v>
      </c>
      <c r="I594" s="237">
        <v>3000171616756.2002</v>
      </c>
      <c r="J594" s="41" t="s">
        <v>72</v>
      </c>
      <c r="K594" s="225">
        <v>1523</v>
      </c>
      <c r="L594" s="41">
        <v>36</v>
      </c>
      <c r="M594" s="238">
        <v>2.6069999999999999E-2</v>
      </c>
      <c r="N594" s="225">
        <v>39.704610000000002</v>
      </c>
      <c r="O594" s="225">
        <v>1429.3659600000001</v>
      </c>
    </row>
    <row r="595" spans="1:15" x14ac:dyDescent="0.25">
      <c r="A595" s="237"/>
      <c r="B595" s="41"/>
      <c r="C595" s="225"/>
      <c r="D595" s="41"/>
      <c r="E595" s="41"/>
      <c r="F595" s="225"/>
      <c r="G595" s="225"/>
      <c r="I595" s="237"/>
      <c r="J595" s="41"/>
      <c r="K595" s="225"/>
      <c r="L595" s="41"/>
      <c r="M595" s="41"/>
      <c r="N595" s="225"/>
      <c r="O595" s="225"/>
    </row>
    <row r="596" spans="1:15" x14ac:dyDescent="0.25">
      <c r="A596" s="237"/>
      <c r="B596" s="41"/>
      <c r="C596" s="225"/>
      <c r="D596" s="41"/>
      <c r="E596" s="41"/>
      <c r="F596" s="225"/>
      <c r="G596" s="225"/>
      <c r="I596" s="237"/>
      <c r="J596" s="41"/>
      <c r="K596" s="225"/>
      <c r="L596" s="41"/>
      <c r="M596" s="41"/>
      <c r="N596" s="225"/>
      <c r="O596" s="225"/>
    </row>
    <row r="597" spans="1:15" x14ac:dyDescent="0.25">
      <c r="A597" s="237">
        <v>3000164774925.1001</v>
      </c>
      <c r="B597" s="41" t="s">
        <v>70</v>
      </c>
      <c r="C597" s="225">
        <v>1370</v>
      </c>
      <c r="D597" s="41">
        <v>36</v>
      </c>
      <c r="E597" s="238">
        <v>2.7130000000000001E-2</v>
      </c>
      <c r="F597" s="225">
        <v>37.168100000000003</v>
      </c>
      <c r="G597" s="225">
        <v>1338.0516</v>
      </c>
      <c r="I597" s="237">
        <v>3000171617865.2002</v>
      </c>
      <c r="J597" s="41" t="s">
        <v>70</v>
      </c>
      <c r="K597" s="225">
        <v>1519</v>
      </c>
      <c r="L597" s="41">
        <v>36</v>
      </c>
      <c r="M597" s="238">
        <v>2.707E-2</v>
      </c>
      <c r="N597" s="225">
        <v>41.119329999999998</v>
      </c>
      <c r="O597" s="225">
        <v>1480.2958799999999</v>
      </c>
    </row>
    <row r="598" spans="1:15" x14ac:dyDescent="0.25">
      <c r="A598" s="237">
        <v>3000164779196.1001</v>
      </c>
      <c r="B598" s="41" t="s">
        <v>73</v>
      </c>
      <c r="C598" s="225">
        <v>1579</v>
      </c>
      <c r="D598" s="41">
        <v>36</v>
      </c>
      <c r="E598" s="238">
        <v>2.7130000000000001E-2</v>
      </c>
      <c r="F598" s="225">
        <v>42.838270000000001</v>
      </c>
      <c r="G598" s="225">
        <v>1542.1777200000001</v>
      </c>
      <c r="I598" s="237">
        <v>3000171618579.2002</v>
      </c>
      <c r="J598" s="41" t="s">
        <v>73</v>
      </c>
      <c r="K598" s="225">
        <v>1728</v>
      </c>
      <c r="L598" s="41">
        <v>36</v>
      </c>
      <c r="M598" s="238">
        <v>2.707E-2</v>
      </c>
      <c r="N598" s="225">
        <v>46.776960000000003</v>
      </c>
      <c r="O598" s="225">
        <v>1683.9705600000002</v>
      </c>
    </row>
    <row r="599" spans="1:15" x14ac:dyDescent="0.25">
      <c r="A599" s="237">
        <v>3000164774686.1001</v>
      </c>
      <c r="B599" s="41" t="s">
        <v>74</v>
      </c>
      <c r="C599" s="225">
        <v>2660</v>
      </c>
      <c r="D599" s="41">
        <v>36</v>
      </c>
      <c r="E599" s="238">
        <v>2.7130000000000001E-2</v>
      </c>
      <c r="F599" s="225">
        <v>72.165800000000004</v>
      </c>
      <c r="G599" s="225">
        <v>2597.9688000000001</v>
      </c>
      <c r="I599" s="237">
        <v>3000171636890.2002</v>
      </c>
      <c r="J599" s="41" t="s">
        <v>74</v>
      </c>
      <c r="K599" s="225">
        <v>2660</v>
      </c>
      <c r="L599" s="41">
        <v>36</v>
      </c>
      <c r="M599" s="238">
        <v>2.707E-2</v>
      </c>
      <c r="N599" s="225">
        <v>72.006200000000007</v>
      </c>
      <c r="O599" s="225">
        <v>2592.2232000000004</v>
      </c>
    </row>
    <row r="600" spans="1:15" x14ac:dyDescent="0.25">
      <c r="A600" s="237"/>
      <c r="B600" s="41"/>
      <c r="C600" s="225"/>
      <c r="D600" s="41"/>
      <c r="E600" s="41"/>
      <c r="F600" s="225"/>
      <c r="G600" s="225"/>
      <c r="I600" s="237"/>
      <c r="J600" s="41"/>
      <c r="K600" s="225"/>
      <c r="L600" s="41"/>
      <c r="M600" s="41"/>
      <c r="N600" s="225"/>
      <c r="O600" s="225"/>
    </row>
    <row r="601" spans="1:15" x14ac:dyDescent="0.25">
      <c r="A601" s="237">
        <v>3000164771810.1001</v>
      </c>
      <c r="B601" s="41" t="s">
        <v>32</v>
      </c>
      <c r="C601" s="225">
        <v>2930</v>
      </c>
      <c r="D601" s="41">
        <v>36</v>
      </c>
      <c r="E601" s="238">
        <v>2.7130000000000001E-2</v>
      </c>
      <c r="F601" s="225">
        <v>79.490900000000011</v>
      </c>
      <c r="G601" s="225">
        <v>2861.6724000000004</v>
      </c>
      <c r="I601" s="237">
        <v>3000171620003.2002</v>
      </c>
      <c r="J601" s="41" t="s">
        <v>32</v>
      </c>
      <c r="K601" s="225">
        <v>3079</v>
      </c>
      <c r="L601" s="41">
        <v>36</v>
      </c>
      <c r="M601" s="238">
        <v>2.707E-2</v>
      </c>
      <c r="N601" s="225">
        <v>83.348529999999997</v>
      </c>
      <c r="O601" s="225">
        <v>3000.5470799999998</v>
      </c>
    </row>
    <row r="602" spans="1:15" x14ac:dyDescent="0.25">
      <c r="A602" s="237">
        <v>3000164778014.1001</v>
      </c>
      <c r="B602" s="41" t="s">
        <v>53</v>
      </c>
      <c r="C602" s="225">
        <v>2076</v>
      </c>
      <c r="D602" s="41">
        <v>36</v>
      </c>
      <c r="E602" s="238">
        <v>2.7130000000000001E-2</v>
      </c>
      <c r="F602" s="225">
        <v>56.32188</v>
      </c>
      <c r="G602" s="225">
        <v>2027.5876800000001</v>
      </c>
      <c r="I602" s="237">
        <v>3000171629820.2002</v>
      </c>
      <c r="J602" s="41" t="s">
        <v>53</v>
      </c>
      <c r="K602" s="225">
        <v>2368</v>
      </c>
      <c r="L602" s="41">
        <v>36</v>
      </c>
      <c r="M602" s="238">
        <v>2.707E-2</v>
      </c>
      <c r="N602" s="225">
        <v>64.101759999999999</v>
      </c>
      <c r="O602" s="225">
        <v>2307.66336</v>
      </c>
    </row>
    <row r="603" spans="1:15" x14ac:dyDescent="0.25">
      <c r="A603" s="237"/>
      <c r="B603" s="41"/>
      <c r="C603" s="225"/>
      <c r="D603" s="41"/>
      <c r="E603" s="41"/>
      <c r="F603" s="225"/>
      <c r="G603" s="225"/>
      <c r="I603" s="237"/>
      <c r="J603" s="41"/>
      <c r="K603" s="225"/>
      <c r="L603" s="41"/>
      <c r="M603" s="41"/>
      <c r="N603" s="225"/>
      <c r="O603" s="225"/>
    </row>
    <row r="604" spans="1:15" x14ac:dyDescent="0.25">
      <c r="A604" s="237"/>
      <c r="B604" s="41"/>
      <c r="C604" s="225"/>
      <c r="D604" s="41"/>
      <c r="E604" s="41"/>
      <c r="F604" s="225"/>
      <c r="G604" s="225"/>
      <c r="I604" s="237"/>
      <c r="J604" s="41"/>
      <c r="K604" s="225"/>
      <c r="L604" s="41"/>
      <c r="M604" s="41"/>
      <c r="N604" s="225"/>
      <c r="O604" s="225"/>
    </row>
    <row r="605" spans="1:15" x14ac:dyDescent="0.25">
      <c r="A605" s="222" t="s">
        <v>40</v>
      </c>
      <c r="B605" s="41"/>
      <c r="C605" s="225"/>
      <c r="D605" s="41"/>
      <c r="E605" s="41"/>
      <c r="F605" s="225"/>
      <c r="G605" s="225"/>
      <c r="I605" s="241" t="s">
        <v>40</v>
      </c>
      <c r="J605" s="41"/>
      <c r="K605" s="225"/>
      <c r="L605" s="41"/>
      <c r="M605" s="41"/>
      <c r="N605" s="225"/>
      <c r="O605" s="225"/>
    </row>
    <row r="606" spans="1:15" x14ac:dyDescent="0.25">
      <c r="A606" s="222" t="s">
        <v>61</v>
      </c>
      <c r="B606" s="41"/>
      <c r="C606" s="225"/>
      <c r="D606" s="41"/>
      <c r="E606" s="41"/>
      <c r="F606" s="225"/>
      <c r="G606" s="225"/>
      <c r="I606" s="241" t="s">
        <v>61</v>
      </c>
      <c r="J606" s="41"/>
      <c r="K606" s="225"/>
      <c r="L606" s="41"/>
      <c r="M606" s="41"/>
      <c r="N606" s="225"/>
      <c r="O606" s="225"/>
    </row>
    <row r="607" spans="1:15" x14ac:dyDescent="0.25">
      <c r="A607" s="242" t="s">
        <v>240</v>
      </c>
      <c r="B607" s="41"/>
      <c r="C607" s="225"/>
      <c r="D607" s="41"/>
      <c r="E607" s="41"/>
      <c r="F607" s="225"/>
      <c r="G607" s="225"/>
      <c r="I607" s="243" t="s">
        <v>234</v>
      </c>
      <c r="J607" s="41"/>
      <c r="K607" s="225"/>
      <c r="L607" s="41"/>
      <c r="M607" s="41"/>
      <c r="N607" s="225"/>
      <c r="O607" s="225"/>
    </row>
    <row r="608" spans="1:15" x14ac:dyDescent="0.25">
      <c r="A608" s="237" t="s">
        <v>3</v>
      </c>
      <c r="B608" s="41"/>
      <c r="C608" s="225"/>
      <c r="D608" s="41"/>
      <c r="E608" s="41"/>
      <c r="F608" s="225"/>
      <c r="G608" s="225"/>
      <c r="I608" s="244" t="s">
        <v>3</v>
      </c>
      <c r="J608" s="41"/>
      <c r="K608" s="225"/>
      <c r="L608" s="41"/>
      <c r="M608" s="41"/>
      <c r="N608" s="225"/>
      <c r="O608" s="225"/>
    </row>
    <row r="609" spans="1:15" x14ac:dyDescent="0.25">
      <c r="A609" s="237"/>
      <c r="B609" s="41"/>
      <c r="C609" s="225"/>
      <c r="D609" s="41"/>
      <c r="E609" s="41"/>
      <c r="F609" s="225"/>
      <c r="G609" s="225"/>
      <c r="I609" s="237"/>
      <c r="J609" s="41"/>
      <c r="K609" s="225"/>
      <c r="L609" s="41"/>
      <c r="M609" s="41"/>
      <c r="N609" s="225"/>
      <c r="O609" s="225"/>
    </row>
    <row r="610" spans="1:15" ht="26.25" x14ac:dyDescent="0.25">
      <c r="A610" s="239" t="s">
        <v>44</v>
      </c>
      <c r="B610" s="235" t="s">
        <v>6</v>
      </c>
      <c r="C610" s="240" t="s">
        <v>7</v>
      </c>
      <c r="D610" s="235" t="s">
        <v>8</v>
      </c>
      <c r="E610" s="235" t="s">
        <v>48</v>
      </c>
      <c r="F610" s="240" t="s">
        <v>49</v>
      </c>
      <c r="G610" s="240" t="s">
        <v>19</v>
      </c>
      <c r="I610" s="239" t="s">
        <v>44</v>
      </c>
      <c r="J610" s="235" t="s">
        <v>6</v>
      </c>
      <c r="K610" s="240" t="s">
        <v>7</v>
      </c>
      <c r="L610" s="235" t="s">
        <v>8</v>
      </c>
      <c r="M610" s="235" t="s">
        <v>48</v>
      </c>
      <c r="N610" s="240" t="s">
        <v>49</v>
      </c>
      <c r="O610" s="240" t="s">
        <v>19</v>
      </c>
    </row>
    <row r="611" spans="1:15" x14ac:dyDescent="0.25">
      <c r="A611" s="237">
        <v>3000164772252.1001</v>
      </c>
      <c r="B611" s="41" t="s">
        <v>64</v>
      </c>
      <c r="C611" s="225">
        <v>750</v>
      </c>
      <c r="D611" s="41">
        <v>36</v>
      </c>
      <c r="E611" s="238">
        <v>7.7030000000000001E-2</v>
      </c>
      <c r="F611" s="225">
        <v>57.772500000000001</v>
      </c>
      <c r="G611" s="225">
        <v>693.27</v>
      </c>
      <c r="I611" s="237">
        <v>3000171641230.2002</v>
      </c>
      <c r="J611" s="41" t="s">
        <v>64</v>
      </c>
      <c r="K611" s="225">
        <v>839</v>
      </c>
      <c r="L611" s="41">
        <v>36</v>
      </c>
      <c r="M611" s="238">
        <v>7.6819999999999999E-2</v>
      </c>
      <c r="N611" s="225">
        <v>64.451980000000006</v>
      </c>
      <c r="O611" s="225">
        <v>773.42376000000013</v>
      </c>
    </row>
    <row r="612" spans="1:15" x14ac:dyDescent="0.25">
      <c r="A612" s="237">
        <v>3000164773085.1001</v>
      </c>
      <c r="B612" s="41" t="s">
        <v>65</v>
      </c>
      <c r="C612" s="225">
        <v>776</v>
      </c>
      <c r="D612" s="41">
        <v>36</v>
      </c>
      <c r="E612" s="238">
        <v>7.7030000000000001E-2</v>
      </c>
      <c r="F612" s="225">
        <v>59.775280000000002</v>
      </c>
      <c r="G612" s="225">
        <v>717.30336</v>
      </c>
      <c r="I612" s="237">
        <v>3000171641271.2002</v>
      </c>
      <c r="J612" s="41" t="s">
        <v>65</v>
      </c>
      <c r="K612" s="225">
        <v>865</v>
      </c>
      <c r="L612" s="41">
        <v>36</v>
      </c>
      <c r="M612" s="238">
        <v>7.6819999999999999E-2</v>
      </c>
      <c r="N612" s="225">
        <v>66.449299999999994</v>
      </c>
      <c r="O612" s="225">
        <v>797.39159999999993</v>
      </c>
    </row>
    <row r="613" spans="1:15" x14ac:dyDescent="0.25">
      <c r="A613" s="237"/>
      <c r="B613" s="41"/>
      <c r="C613" s="225"/>
      <c r="D613" s="41"/>
      <c r="E613" s="41"/>
      <c r="F613" s="225"/>
      <c r="G613" s="225"/>
      <c r="I613" s="237"/>
      <c r="J613" s="41"/>
      <c r="K613" s="225"/>
      <c r="L613" s="41"/>
      <c r="M613" s="41"/>
      <c r="N613" s="225"/>
      <c r="O613" s="225"/>
    </row>
    <row r="614" spans="1:15" x14ac:dyDescent="0.25">
      <c r="A614" s="237">
        <v>3000164783031.1001</v>
      </c>
      <c r="B614" s="41" t="s">
        <v>66</v>
      </c>
      <c r="C614" s="225">
        <v>1099</v>
      </c>
      <c r="D614" s="41">
        <v>36</v>
      </c>
      <c r="E614" s="238">
        <v>8.1879999999999994E-2</v>
      </c>
      <c r="F614" s="225">
        <v>89.98612</v>
      </c>
      <c r="G614" s="225">
        <v>1079.8334399999999</v>
      </c>
      <c r="I614" s="237">
        <v>3000171642079.2002</v>
      </c>
      <c r="J614" s="41" t="s">
        <v>66</v>
      </c>
      <c r="K614" s="225">
        <v>1248</v>
      </c>
      <c r="L614" s="41">
        <v>36</v>
      </c>
      <c r="M614" s="238">
        <v>8.1670000000000006E-2</v>
      </c>
      <c r="N614" s="225">
        <v>101.92416000000001</v>
      </c>
      <c r="O614" s="225">
        <v>1223.0899200000001</v>
      </c>
    </row>
    <row r="615" spans="1:15" x14ac:dyDescent="0.25">
      <c r="A615" s="237">
        <v>3000164803259.1001</v>
      </c>
      <c r="B615" s="41" t="s">
        <v>67</v>
      </c>
      <c r="C615" s="225">
        <v>1251</v>
      </c>
      <c r="D615" s="41">
        <v>36</v>
      </c>
      <c r="E615" s="238">
        <v>8.1879999999999994E-2</v>
      </c>
      <c r="F615" s="225">
        <v>102.43187999999999</v>
      </c>
      <c r="G615" s="225">
        <v>1229.18256</v>
      </c>
      <c r="I615" s="237">
        <v>3000171642238.2002</v>
      </c>
      <c r="J615" s="41" t="s">
        <v>67</v>
      </c>
      <c r="K615" s="225">
        <v>1400</v>
      </c>
      <c r="L615" s="41">
        <v>36</v>
      </c>
      <c r="M615" s="238">
        <v>8.1670000000000006E-2</v>
      </c>
      <c r="N615" s="225">
        <v>114.33800000000001</v>
      </c>
      <c r="O615" s="225">
        <v>1372.056</v>
      </c>
    </row>
    <row r="616" spans="1:15" x14ac:dyDescent="0.25">
      <c r="A616" s="237">
        <v>3000164781649.1001</v>
      </c>
      <c r="B616" s="41" t="s">
        <v>26</v>
      </c>
      <c r="C616" s="225">
        <v>1318</v>
      </c>
      <c r="D616" s="41">
        <v>36</v>
      </c>
      <c r="E616" s="238">
        <v>8.1879999999999994E-2</v>
      </c>
      <c r="F616" s="225">
        <v>107.91784</v>
      </c>
      <c r="G616" s="225">
        <v>1295.0140799999999</v>
      </c>
      <c r="I616" s="237">
        <v>3000171775286.2002</v>
      </c>
      <c r="J616" s="41" t="s">
        <v>199</v>
      </c>
      <c r="K616" s="225">
        <v>2038</v>
      </c>
      <c r="L616" s="41">
        <v>36</v>
      </c>
      <c r="M616" s="238">
        <v>8.1670000000000006E-2</v>
      </c>
      <c r="N616" s="225">
        <v>166.44346000000002</v>
      </c>
      <c r="O616" s="225">
        <v>1997.3215200000002</v>
      </c>
    </row>
    <row r="617" spans="1:15" x14ac:dyDescent="0.25">
      <c r="A617" s="237">
        <v>3000164769153.1001</v>
      </c>
      <c r="B617" s="41" t="s">
        <v>199</v>
      </c>
      <c r="C617" s="225">
        <v>1939</v>
      </c>
      <c r="D617" s="41">
        <v>36</v>
      </c>
      <c r="E617" s="238">
        <v>8.1879999999999994E-2</v>
      </c>
      <c r="F617" s="225">
        <v>158.76532</v>
      </c>
      <c r="G617" s="225">
        <v>1905.1838400000001</v>
      </c>
    </row>
    <row r="618" spans="1:15" x14ac:dyDescent="0.25">
      <c r="A618" s="237"/>
      <c r="B618" s="41"/>
      <c r="C618" s="225"/>
      <c r="D618" s="41"/>
      <c r="E618" s="41"/>
      <c r="F618" s="225"/>
      <c r="G618" s="225"/>
      <c r="I618" s="237"/>
      <c r="J618" s="41"/>
      <c r="K618" s="225"/>
      <c r="L618" s="41"/>
      <c r="M618" s="41"/>
      <c r="N618" s="225"/>
      <c r="O618" s="225"/>
    </row>
    <row r="619" spans="1:15" x14ac:dyDescent="0.25">
      <c r="A619" s="237">
        <v>3000164773548.1001</v>
      </c>
      <c r="B619" s="41" t="s">
        <v>69</v>
      </c>
      <c r="C619" s="225">
        <v>1159</v>
      </c>
      <c r="D619" s="41">
        <v>36</v>
      </c>
      <c r="E619" s="238">
        <v>7.7770000000000006E-2</v>
      </c>
      <c r="F619" s="225">
        <v>90.135430000000014</v>
      </c>
      <c r="G619" s="225">
        <v>1081.6251600000001</v>
      </c>
      <c r="I619" s="237">
        <v>3000171611844.2002</v>
      </c>
      <c r="J619" s="41" t="s">
        <v>69</v>
      </c>
      <c r="K619" s="225">
        <v>1278</v>
      </c>
      <c r="L619" s="41">
        <v>36</v>
      </c>
      <c r="M619" s="238">
        <v>7.7560000000000004E-2</v>
      </c>
      <c r="N619" s="225">
        <v>99.121680000000012</v>
      </c>
      <c r="O619" s="225">
        <v>1189.4601600000001</v>
      </c>
    </row>
    <row r="620" spans="1:15" x14ac:dyDescent="0.25">
      <c r="A620" s="237">
        <v>3000164784551.1001</v>
      </c>
      <c r="B620" s="41" t="s">
        <v>71</v>
      </c>
      <c r="C620" s="225">
        <v>1259</v>
      </c>
      <c r="D620" s="41">
        <v>36</v>
      </c>
      <c r="E620" s="238">
        <v>7.7770000000000006E-2</v>
      </c>
      <c r="F620" s="225">
        <v>97.912430000000001</v>
      </c>
      <c r="G620" s="225">
        <v>1174.9491600000001</v>
      </c>
      <c r="I620" s="237">
        <v>3000171612382.2002</v>
      </c>
      <c r="J620" s="41" t="s">
        <v>71</v>
      </c>
      <c r="K620" s="225">
        <v>1378</v>
      </c>
      <c r="L620" s="41">
        <v>36</v>
      </c>
      <c r="M620" s="238">
        <v>7.7560000000000004E-2</v>
      </c>
      <c r="N620" s="225">
        <v>106.87768000000001</v>
      </c>
      <c r="O620" s="225">
        <v>1282.5321600000002</v>
      </c>
    </row>
    <row r="621" spans="1:15" x14ac:dyDescent="0.25">
      <c r="A621" s="237">
        <v>3000164784549.1001</v>
      </c>
      <c r="B621" s="41" t="s">
        <v>72</v>
      </c>
      <c r="C621" s="225">
        <v>1404</v>
      </c>
      <c r="D621" s="41">
        <v>36</v>
      </c>
      <c r="E621" s="238">
        <v>7.7770000000000006E-2</v>
      </c>
      <c r="F621" s="225">
        <v>109.18908</v>
      </c>
      <c r="G621" s="225">
        <v>1310.2689600000001</v>
      </c>
      <c r="I621" s="237">
        <v>3000171616756.2002</v>
      </c>
      <c r="J621" s="41" t="s">
        <v>72</v>
      </c>
      <c r="K621" s="225">
        <v>1523</v>
      </c>
      <c r="L621" s="41">
        <v>36</v>
      </c>
      <c r="M621" s="238">
        <v>7.7560000000000004E-2</v>
      </c>
      <c r="N621" s="225">
        <v>118.12388</v>
      </c>
      <c r="O621" s="225">
        <v>1417.4865600000001</v>
      </c>
    </row>
    <row r="622" spans="1:15" x14ac:dyDescent="0.25">
      <c r="A622" s="237"/>
      <c r="B622" s="41"/>
      <c r="C622" s="225"/>
      <c r="D622" s="41"/>
      <c r="E622" s="41"/>
      <c r="F622" s="225"/>
      <c r="G622" s="225"/>
      <c r="I622" s="237"/>
      <c r="J622" s="41"/>
      <c r="K622" s="225"/>
      <c r="L622" s="41"/>
      <c r="M622" s="41"/>
      <c r="N622" s="225"/>
      <c r="O622" s="225"/>
    </row>
    <row r="623" spans="1:15" x14ac:dyDescent="0.25">
      <c r="A623" s="237"/>
      <c r="B623" s="41"/>
      <c r="C623" s="225"/>
      <c r="D623" s="41"/>
      <c r="E623" s="41"/>
      <c r="F623" s="225"/>
      <c r="G623" s="225"/>
      <c r="I623" s="237"/>
      <c r="J623" s="41"/>
      <c r="K623" s="225"/>
      <c r="L623" s="41"/>
      <c r="M623" s="41"/>
      <c r="N623" s="225"/>
      <c r="O623" s="225"/>
    </row>
    <row r="624" spans="1:15" x14ac:dyDescent="0.25">
      <c r="A624" s="237">
        <v>3000164774925.1001</v>
      </c>
      <c r="B624" s="41" t="s">
        <v>70</v>
      </c>
      <c r="C624" s="225">
        <v>1370</v>
      </c>
      <c r="D624" s="41">
        <v>36</v>
      </c>
      <c r="E624" s="238">
        <v>8.0759999999999998E-2</v>
      </c>
      <c r="F624" s="225">
        <v>110.6412</v>
      </c>
      <c r="G624" s="225">
        <v>1327.6943999999999</v>
      </c>
      <c r="I624" s="237">
        <v>3000171617865.2002</v>
      </c>
      <c r="J624" s="41" t="s">
        <v>70</v>
      </c>
      <c r="K624" s="225">
        <v>1519</v>
      </c>
      <c r="L624" s="41">
        <v>36</v>
      </c>
      <c r="M624" s="238">
        <v>8.0549999999999997E-2</v>
      </c>
      <c r="N624" s="225">
        <v>122.35544999999999</v>
      </c>
      <c r="O624" s="225">
        <v>1468.2653999999998</v>
      </c>
    </row>
    <row r="625" spans="1:15" x14ac:dyDescent="0.25">
      <c r="A625" s="237">
        <v>3000164779196.1001</v>
      </c>
      <c r="B625" s="41" t="s">
        <v>73</v>
      </c>
      <c r="C625" s="225">
        <v>1579</v>
      </c>
      <c r="D625" s="41">
        <v>36</v>
      </c>
      <c r="E625" s="238">
        <v>8.0759999999999998E-2</v>
      </c>
      <c r="F625" s="225">
        <v>127.52003999999999</v>
      </c>
      <c r="G625" s="225">
        <v>1530.2404799999999</v>
      </c>
      <c r="I625" s="237">
        <v>3000171618579.2002</v>
      </c>
      <c r="J625" s="41" t="s">
        <v>73</v>
      </c>
      <c r="K625" s="225">
        <v>1728</v>
      </c>
      <c r="L625" s="41">
        <v>36</v>
      </c>
      <c r="M625" s="238">
        <v>8.0549999999999997E-2</v>
      </c>
      <c r="N625" s="225">
        <v>139.19039999999998</v>
      </c>
      <c r="O625" s="225">
        <v>1670.2847999999999</v>
      </c>
    </row>
    <row r="626" spans="1:15" x14ac:dyDescent="0.25">
      <c r="A626" s="237">
        <v>3000164774686.1001</v>
      </c>
      <c r="B626" s="41" t="s">
        <v>74</v>
      </c>
      <c r="C626" s="225">
        <v>2660</v>
      </c>
      <c r="D626" s="41">
        <v>36</v>
      </c>
      <c r="E626" s="238">
        <v>8.0759999999999998E-2</v>
      </c>
      <c r="F626" s="225">
        <v>214.82159999999999</v>
      </c>
      <c r="G626" s="225">
        <v>2577.8591999999999</v>
      </c>
      <c r="I626" s="237">
        <v>3000171636890.2002</v>
      </c>
      <c r="J626" s="41" t="s">
        <v>74</v>
      </c>
      <c r="K626" s="225">
        <v>2660</v>
      </c>
      <c r="L626" s="41">
        <v>36</v>
      </c>
      <c r="M626" s="238">
        <v>8.0549999999999997E-2</v>
      </c>
      <c r="N626" s="225">
        <v>214.26299999999998</v>
      </c>
      <c r="O626" s="225">
        <v>2571.1559999999999</v>
      </c>
    </row>
    <row r="627" spans="1:15" x14ac:dyDescent="0.25">
      <c r="A627" s="237"/>
      <c r="B627" s="41"/>
      <c r="C627" s="225"/>
      <c r="D627" s="41"/>
      <c r="E627" s="41"/>
      <c r="F627" s="225"/>
      <c r="G627" s="225"/>
      <c r="I627" s="237"/>
      <c r="J627" s="41"/>
      <c r="K627" s="225"/>
      <c r="L627" s="41"/>
      <c r="M627" s="41"/>
      <c r="N627" s="225"/>
      <c r="O627" s="225"/>
    </row>
    <row r="628" spans="1:15" x14ac:dyDescent="0.25">
      <c r="A628" s="237">
        <v>3000164771810.1001</v>
      </c>
      <c r="B628" s="41" t="s">
        <v>32</v>
      </c>
      <c r="C628" s="225">
        <v>2930</v>
      </c>
      <c r="D628" s="41">
        <v>36</v>
      </c>
      <c r="E628" s="238">
        <v>8.0759999999999998E-2</v>
      </c>
      <c r="F628" s="225">
        <v>236.6268</v>
      </c>
      <c r="G628" s="225">
        <v>2839.5216</v>
      </c>
      <c r="I628" s="237">
        <v>3000171620003.2002</v>
      </c>
      <c r="J628" s="41" t="s">
        <v>32</v>
      </c>
      <c r="K628" s="225">
        <v>3079</v>
      </c>
      <c r="L628" s="41">
        <v>36</v>
      </c>
      <c r="M628" s="238">
        <v>8.0549999999999997E-2</v>
      </c>
      <c r="N628" s="225">
        <v>248.01344999999998</v>
      </c>
      <c r="O628" s="225">
        <v>2976.1614</v>
      </c>
    </row>
    <row r="629" spans="1:15" x14ac:dyDescent="0.25">
      <c r="A629" s="237">
        <v>3000164778014.1001</v>
      </c>
      <c r="B629" s="41" t="s">
        <v>53</v>
      </c>
      <c r="C629" s="225">
        <v>2076</v>
      </c>
      <c r="D629" s="41">
        <v>36</v>
      </c>
      <c r="E629" s="238">
        <v>8.0759999999999998E-2</v>
      </c>
      <c r="F629" s="225">
        <v>167.65776</v>
      </c>
      <c r="G629" s="225">
        <v>2011.89312</v>
      </c>
      <c r="I629" s="237">
        <v>3000171629820.2002</v>
      </c>
      <c r="J629" s="41" t="s">
        <v>53</v>
      </c>
      <c r="K629" s="225">
        <v>2368</v>
      </c>
      <c r="L629" s="41">
        <v>36</v>
      </c>
      <c r="M629" s="238">
        <v>8.0549999999999997E-2</v>
      </c>
      <c r="N629" s="225">
        <v>190.7424</v>
      </c>
      <c r="O629" s="225">
        <v>2288.9088000000002</v>
      </c>
    </row>
    <row r="630" spans="1:15" x14ac:dyDescent="0.25">
      <c r="A630" s="237"/>
      <c r="B630" s="41"/>
      <c r="C630" s="225"/>
      <c r="D630" s="41"/>
      <c r="E630" s="41"/>
      <c r="F630" s="225"/>
      <c r="G630" s="225"/>
    </row>
    <row r="631" spans="1:15" x14ac:dyDescent="0.25">
      <c r="A631" s="247" t="s">
        <v>243</v>
      </c>
      <c r="B631" s="248" t="s">
        <v>244</v>
      </c>
      <c r="C631" s="249"/>
      <c r="D631" s="248"/>
      <c r="E631" s="248"/>
      <c r="F631" s="249"/>
      <c r="G631" s="249"/>
    </row>
    <row r="632" spans="1:15" x14ac:dyDescent="0.25">
      <c r="A632" s="248"/>
      <c r="B632" s="250"/>
      <c r="C632" s="250" t="s">
        <v>245</v>
      </c>
      <c r="D632" s="250"/>
      <c r="E632" s="250"/>
      <c r="F632" s="250"/>
      <c r="G632" s="250"/>
    </row>
    <row r="633" spans="1:15" x14ac:dyDescent="0.25">
      <c r="A633" s="247" t="s">
        <v>243</v>
      </c>
      <c r="B633" s="248" t="s">
        <v>246</v>
      </c>
      <c r="C633" s="249"/>
      <c r="D633" s="248"/>
      <c r="E633" s="248"/>
      <c r="F633" s="249"/>
      <c r="G633" s="249"/>
    </row>
    <row r="634" spans="1:15" x14ac:dyDescent="0.25">
      <c r="A634" s="247"/>
      <c r="B634" s="248"/>
      <c r="C634" s="249"/>
      <c r="D634" s="248"/>
      <c r="E634" s="248"/>
      <c r="F634" s="249"/>
      <c r="G634" s="249"/>
    </row>
    <row r="635" spans="1:15" x14ac:dyDescent="0.25">
      <c r="A635" s="111" t="s">
        <v>247</v>
      </c>
      <c r="B635" s="111"/>
      <c r="C635" s="111"/>
      <c r="D635" s="111"/>
      <c r="E635" s="111"/>
      <c r="F635" s="111"/>
      <c r="G635" s="111"/>
      <c r="H635" s="100"/>
      <c r="I635" s="100"/>
      <c r="J635" s="73"/>
      <c r="K635" s="73"/>
      <c r="L635" s="73"/>
      <c r="M635" s="73"/>
      <c r="N635" s="73"/>
      <c r="O635" s="73"/>
    </row>
    <row r="636" spans="1:15" x14ac:dyDescent="0.25">
      <c r="A636" s="121" t="s">
        <v>169</v>
      </c>
      <c r="B636" s="121"/>
      <c r="C636" s="92"/>
      <c r="D636" s="92"/>
      <c r="E636" s="92"/>
      <c r="F636" s="92"/>
      <c r="G636" s="92"/>
      <c r="H636" s="95"/>
      <c r="I636" s="95"/>
      <c r="J636" s="73"/>
      <c r="K636" s="73"/>
      <c r="L636" s="73"/>
      <c r="M636" s="73"/>
      <c r="N636" s="73"/>
      <c r="O636" s="73"/>
    </row>
    <row r="637" spans="1:15" x14ac:dyDescent="0.25">
      <c r="A637" s="121" t="s">
        <v>170</v>
      </c>
      <c r="B637" s="121"/>
      <c r="C637" s="92"/>
      <c r="D637" s="92"/>
      <c r="E637" s="92"/>
      <c r="F637" s="92"/>
      <c r="G637" s="92"/>
      <c r="H637" s="95"/>
      <c r="I637" s="95"/>
      <c r="J637" s="73"/>
      <c r="K637" s="73"/>
      <c r="L637" s="73"/>
      <c r="M637" s="73"/>
      <c r="N637" s="73"/>
      <c r="O637" s="73"/>
    </row>
    <row r="638" spans="1:15" x14ac:dyDescent="0.25">
      <c r="A638" s="121" t="s">
        <v>248</v>
      </c>
      <c r="B638" s="121"/>
      <c r="C638" s="92"/>
      <c r="D638" s="92"/>
      <c r="E638" s="92"/>
      <c r="F638" s="92"/>
      <c r="G638" s="92"/>
      <c r="H638" s="95"/>
      <c r="I638" s="95"/>
      <c r="J638" s="73"/>
      <c r="K638" s="73"/>
      <c r="L638" s="73"/>
      <c r="M638" s="73"/>
      <c r="N638" s="73"/>
      <c r="O638" s="73"/>
    </row>
    <row r="639" spans="1:15" x14ac:dyDescent="0.25">
      <c r="A639" s="122" t="s">
        <v>158</v>
      </c>
      <c r="B639" s="122"/>
      <c r="C639" s="92"/>
      <c r="D639" s="92"/>
      <c r="E639" s="92"/>
      <c r="F639" s="92"/>
      <c r="G639" s="92"/>
      <c r="H639" s="100"/>
      <c r="I639" s="100"/>
      <c r="J639" s="73"/>
      <c r="K639" s="73"/>
      <c r="L639" s="73"/>
      <c r="M639" s="73"/>
      <c r="N639" s="73"/>
      <c r="O639" s="73"/>
    </row>
    <row r="640" spans="1:15" x14ac:dyDescent="0.25">
      <c r="A640" s="100"/>
      <c r="B640" s="100"/>
      <c r="C640" s="100"/>
      <c r="D640" s="100"/>
      <c r="E640" s="100"/>
      <c r="F640" s="100"/>
      <c r="G640" s="100"/>
      <c r="H640" s="100"/>
      <c r="I640" s="100"/>
      <c r="J640" s="73"/>
      <c r="K640" s="73"/>
      <c r="L640" s="73"/>
      <c r="M640" s="73"/>
      <c r="N640" s="73"/>
      <c r="O640" s="73"/>
    </row>
    <row r="641" spans="1:15" ht="16.5" x14ac:dyDescent="0.25">
      <c r="A641" s="84" t="s">
        <v>122</v>
      </c>
      <c r="B641" s="84" t="s">
        <v>133</v>
      </c>
      <c r="C641" s="84" t="s">
        <v>134</v>
      </c>
      <c r="D641" s="84" t="s">
        <v>135</v>
      </c>
      <c r="E641" s="116" t="s">
        <v>172</v>
      </c>
      <c r="F641" s="84" t="s">
        <v>137</v>
      </c>
      <c r="G641" s="123" t="s">
        <v>138</v>
      </c>
      <c r="H641" s="123"/>
      <c r="I641" s="123"/>
      <c r="J641" s="73"/>
      <c r="K641" s="73"/>
      <c r="L641" s="73"/>
      <c r="M641" s="73"/>
      <c r="N641" s="73"/>
      <c r="O641" s="73"/>
    </row>
    <row r="642" spans="1:15" x14ac:dyDescent="0.25">
      <c r="A642" s="101">
        <v>3000173808017.1001</v>
      </c>
      <c r="B642" s="102" t="s">
        <v>139</v>
      </c>
      <c r="C642" s="106">
        <v>839</v>
      </c>
      <c r="D642" s="104">
        <v>36</v>
      </c>
      <c r="E642" s="124">
        <v>0.29602000000000001</v>
      </c>
      <c r="F642" s="106">
        <v>248.36</v>
      </c>
      <c r="G642" s="107">
        <v>745.08</v>
      </c>
      <c r="H642" s="107"/>
      <c r="I642" s="107"/>
      <c r="J642" s="73"/>
      <c r="K642" s="73"/>
      <c r="L642" s="73"/>
      <c r="M642" s="73"/>
      <c r="N642" s="73"/>
      <c r="O642" s="73"/>
    </row>
    <row r="643" spans="1:15" ht="16.5" x14ac:dyDescent="0.25">
      <c r="A643" s="101">
        <v>3000173808560.2002</v>
      </c>
      <c r="B643" s="102" t="s">
        <v>173</v>
      </c>
      <c r="C643" s="106">
        <v>865</v>
      </c>
      <c r="D643" s="104">
        <v>36</v>
      </c>
      <c r="E643" s="124">
        <v>0.29602000000000001</v>
      </c>
      <c r="F643" s="106">
        <v>256.06</v>
      </c>
      <c r="G643" s="107">
        <v>768.17</v>
      </c>
      <c r="H643" s="107"/>
      <c r="I643" s="107"/>
      <c r="J643" s="73"/>
      <c r="K643" s="73"/>
      <c r="L643" s="73"/>
      <c r="M643" s="73"/>
      <c r="N643" s="73"/>
      <c r="O643" s="73"/>
    </row>
    <row r="644" spans="1:15" x14ac:dyDescent="0.25">
      <c r="A644" s="95"/>
      <c r="B644" s="95"/>
      <c r="C644" s="95"/>
      <c r="D644" s="95"/>
      <c r="E644" s="95"/>
      <c r="F644" s="95"/>
      <c r="G644" s="95"/>
      <c r="H644" s="95"/>
      <c r="I644" s="95"/>
      <c r="J644" s="73"/>
      <c r="K644" s="73"/>
      <c r="L644" s="73"/>
      <c r="M644" s="73"/>
      <c r="N644" s="73"/>
      <c r="O644" s="73"/>
    </row>
    <row r="645" spans="1:15" ht="16.5" x14ac:dyDescent="0.25">
      <c r="A645" s="101">
        <v>3000173809070.1001</v>
      </c>
      <c r="B645" s="102" t="s">
        <v>141</v>
      </c>
      <c r="C645" s="125">
        <v>1248</v>
      </c>
      <c r="D645" s="104">
        <v>36</v>
      </c>
      <c r="E645" s="124">
        <v>0.31472</v>
      </c>
      <c r="F645" s="106">
        <v>392.77</v>
      </c>
      <c r="G645" s="126">
        <v>1178.31</v>
      </c>
      <c r="H645" s="126"/>
      <c r="I645" s="126"/>
      <c r="J645" s="73"/>
      <c r="K645" s="73"/>
      <c r="L645" s="73"/>
      <c r="M645" s="73"/>
      <c r="N645" s="73"/>
      <c r="O645" s="73"/>
    </row>
    <row r="646" spans="1:15" ht="16.5" x14ac:dyDescent="0.25">
      <c r="A646" s="101">
        <v>3000173809257.1001</v>
      </c>
      <c r="B646" s="102" t="s">
        <v>142</v>
      </c>
      <c r="C646" s="125">
        <v>1400</v>
      </c>
      <c r="D646" s="104">
        <v>36</v>
      </c>
      <c r="E646" s="124">
        <v>0.31472</v>
      </c>
      <c r="F646" s="106">
        <v>440.61</v>
      </c>
      <c r="G646" s="126">
        <v>1321.82</v>
      </c>
      <c r="H646" s="126"/>
      <c r="I646" s="126"/>
      <c r="J646" s="73"/>
      <c r="K646" s="73"/>
      <c r="L646" s="73"/>
      <c r="M646" s="73"/>
      <c r="N646" s="73"/>
      <c r="O646" s="73"/>
    </row>
    <row r="647" spans="1:15" ht="24.75" x14ac:dyDescent="0.25">
      <c r="A647" s="101">
        <v>3000173809563.1001</v>
      </c>
      <c r="B647" s="102" t="s">
        <v>145</v>
      </c>
      <c r="C647" s="125">
        <v>2038</v>
      </c>
      <c r="D647" s="104">
        <v>36</v>
      </c>
      <c r="E647" s="124">
        <v>0.31472</v>
      </c>
      <c r="F647" s="106">
        <v>641.4</v>
      </c>
      <c r="G647" s="126">
        <v>1924.2</v>
      </c>
      <c r="H647" s="126"/>
      <c r="I647" s="126"/>
      <c r="J647" s="73"/>
      <c r="K647" s="73"/>
      <c r="L647" s="73"/>
      <c r="M647" s="73"/>
      <c r="N647" s="73"/>
      <c r="O647" s="73"/>
    </row>
    <row r="648" spans="1:15" x14ac:dyDescent="0.25">
      <c r="A648" s="100"/>
      <c r="B648" s="100"/>
      <c r="C648" s="100"/>
      <c r="D648" s="100"/>
      <c r="E648" s="100"/>
      <c r="F648" s="100"/>
      <c r="G648" s="100"/>
      <c r="H648" s="100"/>
      <c r="I648" s="100"/>
      <c r="J648" s="73"/>
      <c r="K648" s="73"/>
      <c r="L648" s="73"/>
      <c r="M648" s="73"/>
      <c r="N648" s="73"/>
      <c r="O648" s="73"/>
    </row>
    <row r="649" spans="1:15" x14ac:dyDescent="0.25">
      <c r="A649" s="101">
        <v>3000173809907.1001</v>
      </c>
      <c r="B649" s="102" t="s">
        <v>174</v>
      </c>
      <c r="C649" s="125">
        <v>1278</v>
      </c>
      <c r="D649" s="104">
        <v>36</v>
      </c>
      <c r="E649" s="127">
        <v>0.2989</v>
      </c>
      <c r="F649" s="106">
        <v>381.99</v>
      </c>
      <c r="G649" s="125">
        <v>1145.98</v>
      </c>
      <c r="H649" s="128" t="s">
        <v>175</v>
      </c>
      <c r="I649" s="129" t="s">
        <v>176</v>
      </c>
      <c r="J649" s="73"/>
      <c r="K649" s="73"/>
      <c r="L649" s="73"/>
      <c r="M649" s="73"/>
      <c r="N649" s="73"/>
      <c r="O649" s="73"/>
    </row>
    <row r="650" spans="1:15" ht="16.5" x14ac:dyDescent="0.25">
      <c r="A650" s="101">
        <v>3000174343062.1001</v>
      </c>
      <c r="B650" s="102" t="s">
        <v>177</v>
      </c>
      <c r="C650" s="125">
        <v>1665</v>
      </c>
      <c r="D650" s="104">
        <v>36</v>
      </c>
      <c r="E650" s="127">
        <v>0.2989</v>
      </c>
      <c r="F650" s="106">
        <v>497.67</v>
      </c>
      <c r="G650" s="125">
        <v>1493.01</v>
      </c>
      <c r="H650" s="128" t="s">
        <v>175</v>
      </c>
      <c r="I650" s="129" t="s">
        <v>178</v>
      </c>
      <c r="J650" s="73"/>
      <c r="K650" s="73"/>
      <c r="L650" s="73"/>
      <c r="M650" s="73"/>
      <c r="N650" s="73"/>
      <c r="O650" s="73"/>
    </row>
    <row r="651" spans="1:15" ht="24.75" x14ac:dyDescent="0.25">
      <c r="A651" s="101">
        <v>3000174344378.1001</v>
      </c>
      <c r="B651" s="102" t="s">
        <v>179</v>
      </c>
      <c r="C651" s="125">
        <v>1844</v>
      </c>
      <c r="D651" s="104">
        <v>36</v>
      </c>
      <c r="E651" s="127">
        <v>0.2989</v>
      </c>
      <c r="F651" s="106">
        <v>551.16999999999996</v>
      </c>
      <c r="G651" s="125">
        <v>1653.51</v>
      </c>
      <c r="H651" s="128" t="s">
        <v>175</v>
      </c>
      <c r="I651" s="129" t="s">
        <v>178</v>
      </c>
      <c r="J651" s="73"/>
      <c r="K651" s="73"/>
      <c r="L651" s="73"/>
      <c r="M651" s="73"/>
      <c r="N651" s="73"/>
      <c r="O651" s="73"/>
    </row>
    <row r="652" spans="1:15" x14ac:dyDescent="0.25">
      <c r="A652" s="100"/>
      <c r="B652" s="100"/>
      <c r="C652" s="100"/>
      <c r="D652" s="100"/>
      <c r="E652" s="100"/>
      <c r="F652" s="100"/>
      <c r="G652" s="100"/>
      <c r="H652" s="100"/>
      <c r="I652" s="100"/>
      <c r="J652" s="73"/>
      <c r="K652" s="73"/>
      <c r="L652" s="73"/>
      <c r="M652" s="73"/>
      <c r="N652" s="73"/>
      <c r="O652" s="73"/>
    </row>
    <row r="653" spans="1:15" ht="16.5" x14ac:dyDescent="0.25">
      <c r="A653" s="101">
        <v>3000173811266.1001</v>
      </c>
      <c r="B653" s="102" t="s">
        <v>180</v>
      </c>
      <c r="C653" s="125">
        <v>1639</v>
      </c>
      <c r="D653" s="104">
        <v>36</v>
      </c>
      <c r="E653" s="124">
        <v>0.31041000000000002</v>
      </c>
      <c r="F653" s="106">
        <v>508.76</v>
      </c>
      <c r="G653" s="125">
        <v>1526.29</v>
      </c>
      <c r="H653" s="128" t="s">
        <v>175</v>
      </c>
      <c r="I653" s="129" t="s">
        <v>181</v>
      </c>
      <c r="J653" s="73"/>
      <c r="K653" s="73"/>
      <c r="L653" s="73"/>
      <c r="M653" s="73"/>
      <c r="N653" s="73"/>
      <c r="O653" s="73"/>
    </row>
    <row r="654" spans="1:15" ht="16.5" x14ac:dyDescent="0.25">
      <c r="A654" s="101">
        <v>3000173812724.1001</v>
      </c>
      <c r="B654" s="102" t="s">
        <v>182</v>
      </c>
      <c r="C654" s="125">
        <v>1995</v>
      </c>
      <c r="D654" s="104">
        <v>36</v>
      </c>
      <c r="E654" s="124">
        <v>0.31041000000000002</v>
      </c>
      <c r="F654" s="106">
        <v>619.27</v>
      </c>
      <c r="G654" s="125">
        <v>1857.8</v>
      </c>
      <c r="H654" s="128" t="s">
        <v>175</v>
      </c>
      <c r="I654" s="129" t="s">
        <v>183</v>
      </c>
      <c r="J654" s="73"/>
      <c r="K654" s="73"/>
      <c r="L654" s="73"/>
      <c r="M654" s="73"/>
      <c r="N654" s="73"/>
      <c r="O654" s="73"/>
    </row>
    <row r="655" spans="1:15" ht="16.5" x14ac:dyDescent="0.25">
      <c r="A655" s="101">
        <v>3000171636890.2998</v>
      </c>
      <c r="B655" s="102" t="s">
        <v>151</v>
      </c>
      <c r="C655" s="125">
        <v>2660</v>
      </c>
      <c r="D655" s="104">
        <v>36</v>
      </c>
      <c r="E655" s="124">
        <v>0.31041000000000002</v>
      </c>
      <c r="F655" s="106">
        <v>825.69</v>
      </c>
      <c r="G655" s="125">
        <v>2477.0700000000002</v>
      </c>
      <c r="H655" s="95"/>
      <c r="I655" s="95"/>
      <c r="J655" s="73"/>
      <c r="K655" s="73"/>
      <c r="L655" s="73"/>
      <c r="M655" s="73"/>
      <c r="N655" s="73"/>
      <c r="O655" s="73"/>
    </row>
    <row r="656" spans="1:15" x14ac:dyDescent="0.25">
      <c r="A656" s="95"/>
      <c r="B656" s="95"/>
      <c r="C656" s="95"/>
      <c r="D656" s="95"/>
      <c r="E656" s="95"/>
      <c r="F656" s="95"/>
      <c r="G656" s="95"/>
      <c r="H656" s="95"/>
      <c r="I656" s="95"/>
      <c r="J656" s="73"/>
      <c r="K656" s="73"/>
      <c r="L656" s="73"/>
      <c r="M656" s="73"/>
      <c r="N656" s="73"/>
      <c r="O656" s="73"/>
    </row>
    <row r="657" spans="1:15" ht="16.5" x14ac:dyDescent="0.25">
      <c r="A657" s="101">
        <v>3000171620003.2998</v>
      </c>
      <c r="B657" s="102" t="s">
        <v>152</v>
      </c>
      <c r="C657" s="125">
        <v>3079</v>
      </c>
      <c r="D657" s="104">
        <v>36</v>
      </c>
      <c r="E657" s="124">
        <v>0.31041000000000002</v>
      </c>
      <c r="F657" s="106">
        <v>955.75</v>
      </c>
      <c r="G657" s="126">
        <v>2867.26</v>
      </c>
      <c r="H657" s="126"/>
      <c r="I657" s="126"/>
      <c r="J657" s="73"/>
      <c r="K657" s="73"/>
      <c r="L657" s="73"/>
      <c r="M657" s="73"/>
      <c r="N657" s="73"/>
      <c r="O657" s="73"/>
    </row>
    <row r="658" spans="1:15" ht="16.5" x14ac:dyDescent="0.25">
      <c r="A658" s="101">
        <v>3000173813521.1001</v>
      </c>
      <c r="B658" s="102" t="s">
        <v>153</v>
      </c>
      <c r="C658" s="125">
        <v>2368</v>
      </c>
      <c r="D658" s="104">
        <v>36</v>
      </c>
      <c r="E658" s="124">
        <v>0.31041000000000002</v>
      </c>
      <c r="F658" s="106">
        <v>735.05</v>
      </c>
      <c r="G658" s="126">
        <v>2205.15</v>
      </c>
      <c r="H658" s="126"/>
      <c r="I658" s="126"/>
      <c r="J658" s="73"/>
      <c r="K658" s="73"/>
      <c r="L658" s="73"/>
      <c r="M658" s="73"/>
      <c r="N658" s="73"/>
      <c r="O658" s="73"/>
    </row>
    <row r="659" spans="1:15" x14ac:dyDescent="0.25">
      <c r="A659" s="93"/>
      <c r="B659" s="93"/>
      <c r="C659" s="93"/>
      <c r="D659" s="93"/>
      <c r="E659" s="93"/>
      <c r="F659" s="93"/>
      <c r="G659" s="93"/>
      <c r="H659" s="93"/>
      <c r="I659" s="93"/>
      <c r="J659" s="73"/>
      <c r="K659" s="73"/>
      <c r="L659" s="73"/>
      <c r="M659" s="73"/>
      <c r="N659" s="73"/>
      <c r="O659" s="73"/>
    </row>
    <row r="660" spans="1:15" ht="16.5" x14ac:dyDescent="0.25">
      <c r="A660" s="84" t="s">
        <v>119</v>
      </c>
      <c r="B660" s="84" t="s">
        <v>133</v>
      </c>
      <c r="C660" s="84" t="s">
        <v>134</v>
      </c>
      <c r="D660" s="84" t="s">
        <v>135</v>
      </c>
      <c r="E660" s="116" t="s">
        <v>172</v>
      </c>
      <c r="F660" s="84" t="s">
        <v>137</v>
      </c>
      <c r="G660" s="123" t="s">
        <v>138</v>
      </c>
      <c r="H660" s="123"/>
      <c r="I660" s="123"/>
      <c r="J660" s="73"/>
      <c r="K660" s="73"/>
      <c r="L660" s="73"/>
      <c r="M660" s="73"/>
      <c r="N660" s="73"/>
      <c r="O660" s="73"/>
    </row>
    <row r="661" spans="1:15" x14ac:dyDescent="0.25">
      <c r="A661" s="101">
        <v>3000173813788.1001</v>
      </c>
      <c r="B661" s="102" t="s">
        <v>139</v>
      </c>
      <c r="C661" s="106">
        <v>848</v>
      </c>
      <c r="D661" s="104">
        <v>48</v>
      </c>
      <c r="E661" s="124">
        <v>0.24542</v>
      </c>
      <c r="F661" s="106">
        <v>208.12</v>
      </c>
      <c r="G661" s="107">
        <v>832.46</v>
      </c>
      <c r="H661" s="107"/>
      <c r="I661" s="107"/>
      <c r="J661" s="73"/>
      <c r="K661" s="73"/>
      <c r="L661" s="73"/>
      <c r="M661" s="73"/>
      <c r="N661" s="73"/>
      <c r="O661" s="73"/>
    </row>
    <row r="662" spans="1:15" ht="16.5" x14ac:dyDescent="0.25">
      <c r="A662" s="101">
        <v>3000173813922.2002</v>
      </c>
      <c r="B662" s="102" t="s">
        <v>173</v>
      </c>
      <c r="C662" s="106">
        <v>874</v>
      </c>
      <c r="D662" s="104">
        <v>48</v>
      </c>
      <c r="E662" s="124">
        <v>0.24542</v>
      </c>
      <c r="F662" s="106">
        <v>214.5</v>
      </c>
      <c r="G662" s="107">
        <v>857.99</v>
      </c>
      <c r="H662" s="107"/>
      <c r="I662" s="107"/>
      <c r="J662" s="73"/>
      <c r="K662" s="73"/>
      <c r="L662" s="73"/>
      <c r="M662" s="73"/>
      <c r="N662" s="73"/>
      <c r="O662" s="73"/>
    </row>
    <row r="663" spans="1:15" x14ac:dyDescent="0.25">
      <c r="A663" s="95"/>
      <c r="B663" s="95"/>
      <c r="C663" s="95"/>
      <c r="D663" s="95"/>
      <c r="E663" s="95"/>
      <c r="F663" s="95"/>
      <c r="G663" s="95"/>
      <c r="H663" s="95"/>
      <c r="I663" s="95"/>
      <c r="J663" s="73"/>
      <c r="K663" s="73"/>
      <c r="L663" s="73"/>
      <c r="M663" s="73"/>
      <c r="N663" s="73"/>
      <c r="O663" s="73"/>
    </row>
    <row r="664" spans="1:15" ht="16.5" x14ac:dyDescent="0.25">
      <c r="A664" s="101">
        <v>3000171642082.2998</v>
      </c>
      <c r="B664" s="102" t="s">
        <v>141</v>
      </c>
      <c r="C664" s="125">
        <v>1267</v>
      </c>
      <c r="D664" s="104">
        <v>48</v>
      </c>
      <c r="E664" s="127">
        <v>0.26119999999999999</v>
      </c>
      <c r="F664" s="106">
        <v>330.94</v>
      </c>
      <c r="G664" s="126">
        <v>1323.76</v>
      </c>
      <c r="H664" s="126"/>
      <c r="I664" s="126"/>
      <c r="J664" s="73"/>
      <c r="K664" s="73"/>
      <c r="L664" s="73"/>
      <c r="M664" s="73"/>
      <c r="N664" s="73"/>
      <c r="O664" s="73"/>
    </row>
    <row r="665" spans="1:15" ht="16.5" x14ac:dyDescent="0.25">
      <c r="A665" s="101">
        <v>3000173814117.1001</v>
      </c>
      <c r="B665" s="102" t="s">
        <v>142</v>
      </c>
      <c r="C665" s="125">
        <v>1409</v>
      </c>
      <c r="D665" s="104">
        <v>48</v>
      </c>
      <c r="E665" s="127">
        <v>0.26119999999999999</v>
      </c>
      <c r="F665" s="106">
        <v>368.03</v>
      </c>
      <c r="G665" s="126">
        <v>1472.12</v>
      </c>
      <c r="H665" s="126"/>
      <c r="I665" s="126"/>
      <c r="J665" s="73"/>
      <c r="K665" s="73"/>
      <c r="L665" s="73"/>
      <c r="M665" s="73"/>
      <c r="N665" s="73"/>
      <c r="O665" s="73"/>
    </row>
    <row r="666" spans="1:15" ht="24.75" x14ac:dyDescent="0.25">
      <c r="A666" s="101">
        <v>3000171775285.2998</v>
      </c>
      <c r="B666" s="102" t="s">
        <v>145</v>
      </c>
      <c r="C666" s="125">
        <v>2049</v>
      </c>
      <c r="D666" s="104">
        <v>48</v>
      </c>
      <c r="E666" s="127">
        <v>0.26119999999999999</v>
      </c>
      <c r="F666" s="106">
        <v>535.20000000000005</v>
      </c>
      <c r="G666" s="126">
        <v>2140.8000000000002</v>
      </c>
      <c r="H666" s="126"/>
      <c r="I666" s="126"/>
      <c r="J666" s="73"/>
      <c r="K666" s="73"/>
      <c r="L666" s="73"/>
      <c r="M666" s="73"/>
      <c r="N666" s="73"/>
      <c r="O666" s="73"/>
    </row>
    <row r="667" spans="1:15" x14ac:dyDescent="0.25">
      <c r="A667" s="93"/>
      <c r="B667" s="93"/>
      <c r="C667" s="93"/>
      <c r="D667" s="93"/>
      <c r="E667" s="93"/>
      <c r="F667" s="93"/>
      <c r="G667" s="93"/>
      <c r="H667" s="93"/>
      <c r="I667" s="93"/>
      <c r="J667" s="73"/>
      <c r="K667" s="73"/>
      <c r="L667" s="73"/>
      <c r="M667" s="73"/>
      <c r="N667" s="73"/>
      <c r="O667" s="73"/>
    </row>
    <row r="668" spans="1:15" x14ac:dyDescent="0.25">
      <c r="A668" s="101">
        <v>3000173814730.1001</v>
      </c>
      <c r="B668" s="102" t="s">
        <v>174</v>
      </c>
      <c r="C668" s="125">
        <v>1355</v>
      </c>
      <c r="D668" s="104">
        <v>48</v>
      </c>
      <c r="E668" s="124">
        <v>0.24753</v>
      </c>
      <c r="F668" s="106">
        <v>335.4</v>
      </c>
      <c r="G668" s="125">
        <v>1341.61</v>
      </c>
      <c r="H668" s="128" t="s">
        <v>175</v>
      </c>
      <c r="I668" s="129" t="s">
        <v>184</v>
      </c>
      <c r="J668" s="73"/>
      <c r="K668" s="73"/>
      <c r="L668" s="73"/>
      <c r="M668" s="73"/>
      <c r="N668" s="73"/>
      <c r="O668" s="73"/>
    </row>
    <row r="669" spans="1:15" ht="16.5" x14ac:dyDescent="0.25">
      <c r="A669" s="101">
        <v>3000174346232.1001</v>
      </c>
      <c r="B669" s="102" t="s">
        <v>177</v>
      </c>
      <c r="C669" s="125">
        <v>1758</v>
      </c>
      <c r="D669" s="104">
        <v>48</v>
      </c>
      <c r="E669" s="124">
        <v>0.24753</v>
      </c>
      <c r="F669" s="106">
        <v>435.16</v>
      </c>
      <c r="G669" s="125">
        <v>1740.63</v>
      </c>
      <c r="H669" s="128" t="s">
        <v>175</v>
      </c>
      <c r="I669" s="129" t="s">
        <v>178</v>
      </c>
      <c r="J669" s="73"/>
      <c r="K669" s="73"/>
      <c r="L669" s="73"/>
      <c r="M669" s="73"/>
      <c r="N669" s="73"/>
      <c r="O669" s="73"/>
    </row>
    <row r="670" spans="1:15" ht="24.75" x14ac:dyDescent="0.25">
      <c r="A670" s="101">
        <v>3000174346989.1001</v>
      </c>
      <c r="B670" s="102" t="s">
        <v>179</v>
      </c>
      <c r="C670" s="125">
        <v>1937</v>
      </c>
      <c r="D670" s="104">
        <v>48</v>
      </c>
      <c r="E670" s="124">
        <v>0.24753</v>
      </c>
      <c r="F670" s="106">
        <v>479.47</v>
      </c>
      <c r="G670" s="125">
        <v>1917.86</v>
      </c>
      <c r="H670" s="128" t="s">
        <v>175</v>
      </c>
      <c r="I670" s="129" t="s">
        <v>178</v>
      </c>
      <c r="J670" s="73"/>
      <c r="K670" s="73"/>
      <c r="L670" s="73"/>
      <c r="M670" s="73"/>
      <c r="N670" s="73"/>
      <c r="O670" s="73"/>
    </row>
    <row r="671" spans="1:15" x14ac:dyDescent="0.25">
      <c r="A671" s="95"/>
      <c r="B671" s="95"/>
      <c r="C671" s="95"/>
      <c r="D671" s="95"/>
      <c r="E671" s="95"/>
      <c r="F671" s="95"/>
      <c r="G671" s="95"/>
      <c r="H671" s="95"/>
      <c r="I671" s="95"/>
      <c r="J671" s="73"/>
      <c r="K671" s="73"/>
      <c r="L671" s="73"/>
      <c r="M671" s="73"/>
      <c r="N671" s="73"/>
      <c r="O671" s="73"/>
    </row>
    <row r="672" spans="1:15" ht="16.5" x14ac:dyDescent="0.25">
      <c r="A672" s="101">
        <v>3000173815232.1001</v>
      </c>
      <c r="B672" s="102" t="s">
        <v>180</v>
      </c>
      <c r="C672" s="125">
        <v>1716</v>
      </c>
      <c r="D672" s="104">
        <v>48</v>
      </c>
      <c r="E672" s="124">
        <v>0.25384000000000001</v>
      </c>
      <c r="F672" s="106">
        <v>435.59</v>
      </c>
      <c r="G672" s="125">
        <v>1742.36</v>
      </c>
      <c r="H672" s="128" t="s">
        <v>175</v>
      </c>
      <c r="I672" s="129" t="s">
        <v>185</v>
      </c>
      <c r="J672" s="73"/>
      <c r="K672" s="73"/>
      <c r="L672" s="73"/>
      <c r="M672" s="73"/>
      <c r="N672" s="73"/>
      <c r="O672" s="73"/>
    </row>
    <row r="673" spans="1:15" ht="16.5" x14ac:dyDescent="0.25">
      <c r="A673" s="101">
        <v>3000173815437.1001</v>
      </c>
      <c r="B673" s="102" t="s">
        <v>182</v>
      </c>
      <c r="C673" s="125">
        <v>2070</v>
      </c>
      <c r="D673" s="104">
        <v>48</v>
      </c>
      <c r="E673" s="124">
        <v>0.25384000000000001</v>
      </c>
      <c r="F673" s="106">
        <v>525.45000000000005</v>
      </c>
      <c r="G673" s="125">
        <v>2101.8000000000002</v>
      </c>
      <c r="H673" s="128" t="s">
        <v>175</v>
      </c>
      <c r="I673" s="129" t="s">
        <v>186</v>
      </c>
      <c r="J673" s="73"/>
      <c r="K673" s="73"/>
      <c r="L673" s="73"/>
      <c r="M673" s="73"/>
      <c r="N673" s="73"/>
      <c r="O673" s="73"/>
    </row>
    <row r="674" spans="1:15" ht="16.5" x14ac:dyDescent="0.25">
      <c r="A674" s="101">
        <v>3000171636999.2002</v>
      </c>
      <c r="B674" s="102" t="s">
        <v>151</v>
      </c>
      <c r="C674" s="125">
        <v>2715</v>
      </c>
      <c r="D674" s="104">
        <v>48</v>
      </c>
      <c r="E674" s="124">
        <v>0.25384000000000001</v>
      </c>
      <c r="F674" s="106">
        <v>689.18</v>
      </c>
      <c r="G674" s="125">
        <v>2756.7</v>
      </c>
      <c r="H674" s="95"/>
      <c r="I674" s="95"/>
      <c r="J674" s="73"/>
      <c r="K674" s="73"/>
      <c r="L674" s="73"/>
      <c r="M674" s="73"/>
      <c r="N674" s="73"/>
      <c r="O674" s="73"/>
    </row>
    <row r="675" spans="1:15" x14ac:dyDescent="0.25">
      <c r="A675" s="95"/>
      <c r="B675" s="95"/>
      <c r="C675" s="95"/>
      <c r="D675" s="95"/>
      <c r="E675" s="95"/>
      <c r="F675" s="95"/>
      <c r="G675" s="95"/>
      <c r="H675" s="95"/>
      <c r="I675" s="95"/>
      <c r="J675" s="73"/>
      <c r="K675" s="73"/>
      <c r="L675" s="73"/>
      <c r="M675" s="73"/>
      <c r="N675" s="73"/>
      <c r="O675" s="73"/>
    </row>
    <row r="676" spans="1:15" ht="16.5" x14ac:dyDescent="0.25">
      <c r="A676" s="101">
        <v>3000171619813.2002</v>
      </c>
      <c r="B676" s="102" t="s">
        <v>152</v>
      </c>
      <c r="C676" s="125">
        <v>3109</v>
      </c>
      <c r="D676" s="104">
        <v>48</v>
      </c>
      <c r="E676" s="124">
        <v>0.25384000000000001</v>
      </c>
      <c r="F676" s="106">
        <v>789.19</v>
      </c>
      <c r="G676" s="126">
        <v>3156.75</v>
      </c>
      <c r="H676" s="126"/>
      <c r="I676" s="126"/>
      <c r="J676" s="73"/>
      <c r="K676" s="73"/>
      <c r="L676" s="73"/>
      <c r="M676" s="73"/>
      <c r="N676" s="73"/>
      <c r="O676" s="73"/>
    </row>
    <row r="677" spans="1:15" ht="16.5" x14ac:dyDescent="0.25">
      <c r="A677" s="101">
        <v>3000171945368.1001</v>
      </c>
      <c r="B677" s="102" t="s">
        <v>153</v>
      </c>
      <c r="C677" s="125">
        <v>2465</v>
      </c>
      <c r="D677" s="104">
        <v>48</v>
      </c>
      <c r="E677" s="124">
        <v>0.25384000000000001</v>
      </c>
      <c r="F677" s="106">
        <v>625.72</v>
      </c>
      <c r="G677" s="126">
        <v>2502.86</v>
      </c>
      <c r="H677" s="126"/>
      <c r="I677" s="126"/>
      <c r="J677" s="73"/>
      <c r="K677" s="73"/>
      <c r="L677" s="73"/>
      <c r="M677" s="73"/>
      <c r="N677" s="73"/>
      <c r="O677" s="73"/>
    </row>
    <row r="678" spans="1:15" x14ac:dyDescent="0.25">
      <c r="A678" s="114" t="s">
        <v>169</v>
      </c>
      <c r="B678" s="114"/>
      <c r="C678" s="114"/>
      <c r="D678" s="114"/>
      <c r="E678" s="114"/>
      <c r="F678" s="114"/>
      <c r="G678" s="114"/>
      <c r="H678" s="114"/>
      <c r="I678" s="114"/>
      <c r="J678" s="73"/>
      <c r="K678" s="73"/>
      <c r="L678" s="73"/>
      <c r="M678" s="73"/>
      <c r="N678" s="73"/>
      <c r="O678" s="73"/>
    </row>
    <row r="679" spans="1:15" x14ac:dyDescent="0.25">
      <c r="A679" s="114" t="s">
        <v>187</v>
      </c>
      <c r="B679" s="114"/>
      <c r="C679" s="114"/>
      <c r="D679" s="114"/>
      <c r="E679" s="114"/>
      <c r="F679" s="114"/>
      <c r="G679" s="114"/>
      <c r="H679" s="114"/>
      <c r="I679" s="114"/>
      <c r="J679" s="73"/>
      <c r="K679" s="73"/>
      <c r="L679" s="73"/>
      <c r="M679" s="73"/>
      <c r="N679" s="73"/>
      <c r="O679" s="73"/>
    </row>
    <row r="680" spans="1:15" x14ac:dyDescent="0.25">
      <c r="A680" s="114" t="s">
        <v>248</v>
      </c>
      <c r="B680" s="114"/>
      <c r="C680" s="114"/>
      <c r="D680" s="114"/>
      <c r="E680" s="114"/>
      <c r="F680" s="114"/>
      <c r="G680" s="114"/>
      <c r="H680" s="114"/>
      <c r="I680" s="114"/>
      <c r="J680" s="73"/>
      <c r="K680" s="73"/>
      <c r="L680" s="73"/>
      <c r="M680" s="73"/>
      <c r="N680" s="73"/>
      <c r="O680" s="73"/>
    </row>
    <row r="681" spans="1:15" x14ac:dyDescent="0.25">
      <c r="A681" s="115" t="s">
        <v>158</v>
      </c>
      <c r="B681" s="115"/>
      <c r="C681" s="115"/>
      <c r="D681" s="115"/>
      <c r="E681" s="115"/>
      <c r="F681" s="115"/>
      <c r="G681" s="115"/>
      <c r="H681" s="115"/>
      <c r="I681" s="115"/>
      <c r="J681" s="73"/>
      <c r="K681" s="73"/>
      <c r="L681" s="73"/>
      <c r="M681" s="73"/>
      <c r="N681" s="73"/>
      <c r="O681" s="73"/>
    </row>
    <row r="682" spans="1:15" x14ac:dyDescent="0.25">
      <c r="A682" s="93"/>
      <c r="B682" s="93"/>
      <c r="C682" s="93"/>
      <c r="D682" s="93"/>
      <c r="E682" s="93"/>
      <c r="F682" s="93"/>
      <c r="G682" s="93"/>
      <c r="H682" s="93"/>
      <c r="I682" s="93"/>
      <c r="J682" s="73"/>
      <c r="K682" s="73"/>
      <c r="L682" s="73"/>
      <c r="M682" s="73"/>
      <c r="N682" s="73"/>
      <c r="O682" s="73"/>
    </row>
    <row r="683" spans="1:15" ht="16.5" x14ac:dyDescent="0.25">
      <c r="A683" s="84" t="s">
        <v>122</v>
      </c>
      <c r="B683" s="84" t="s">
        <v>133</v>
      </c>
      <c r="C683" s="84" t="s">
        <v>134</v>
      </c>
      <c r="D683" s="84" t="s">
        <v>135</v>
      </c>
      <c r="E683" s="93" t="s">
        <v>159</v>
      </c>
      <c r="F683" s="84" t="s">
        <v>160</v>
      </c>
      <c r="G683" s="123" t="s">
        <v>138</v>
      </c>
      <c r="H683" s="123"/>
      <c r="I683" s="123"/>
      <c r="J683" s="73"/>
      <c r="K683" s="73"/>
      <c r="L683" s="73"/>
      <c r="M683" s="73"/>
      <c r="N683" s="73"/>
      <c r="O683" s="73"/>
    </row>
    <row r="684" spans="1:15" x14ac:dyDescent="0.25">
      <c r="A684" s="101">
        <v>3000173808017.1001</v>
      </c>
      <c r="B684" s="102" t="s">
        <v>139</v>
      </c>
      <c r="C684" s="106">
        <v>839</v>
      </c>
      <c r="D684" s="104">
        <v>36</v>
      </c>
      <c r="E684" s="124">
        <v>2.5819999999999999E-2</v>
      </c>
      <c r="F684" s="106">
        <v>21.66</v>
      </c>
      <c r="G684" s="107">
        <v>779.87</v>
      </c>
      <c r="H684" s="107"/>
      <c r="I684" s="107"/>
      <c r="J684" s="73"/>
      <c r="K684" s="73"/>
      <c r="L684" s="73"/>
      <c r="M684" s="73"/>
      <c r="N684" s="73"/>
      <c r="O684" s="73"/>
    </row>
    <row r="685" spans="1:15" ht="16.5" x14ac:dyDescent="0.25">
      <c r="A685" s="101">
        <v>3000173808560.2002</v>
      </c>
      <c r="B685" s="102" t="s">
        <v>173</v>
      </c>
      <c r="C685" s="106">
        <v>865</v>
      </c>
      <c r="D685" s="104">
        <v>36</v>
      </c>
      <c r="E685" s="124">
        <v>2.5819999999999999E-2</v>
      </c>
      <c r="F685" s="106">
        <v>22.33</v>
      </c>
      <c r="G685" s="107">
        <v>804.03</v>
      </c>
      <c r="H685" s="107"/>
      <c r="I685" s="107"/>
      <c r="J685" s="73"/>
      <c r="K685" s="73"/>
      <c r="L685" s="73"/>
      <c r="M685" s="73"/>
      <c r="N685" s="73"/>
      <c r="O685" s="73"/>
    </row>
    <row r="686" spans="1:15" x14ac:dyDescent="0.25">
      <c r="A686" s="95"/>
      <c r="B686" s="95"/>
      <c r="C686" s="95"/>
      <c r="D686" s="95"/>
      <c r="E686" s="95"/>
      <c r="F686" s="95"/>
      <c r="G686" s="95"/>
      <c r="H686" s="95"/>
      <c r="I686" s="95"/>
      <c r="J686" s="73"/>
      <c r="K686" s="73"/>
      <c r="L686" s="73"/>
      <c r="M686" s="73"/>
      <c r="N686" s="73"/>
      <c r="O686" s="73"/>
    </row>
    <row r="687" spans="1:15" ht="16.5" x14ac:dyDescent="0.25">
      <c r="A687" s="101">
        <v>3000173809070.1001</v>
      </c>
      <c r="B687" s="102" t="s">
        <v>141</v>
      </c>
      <c r="C687" s="125">
        <v>1248</v>
      </c>
      <c r="D687" s="104">
        <v>36</v>
      </c>
      <c r="E687" s="124">
        <v>2.7449999999999999E-2</v>
      </c>
      <c r="F687" s="106">
        <v>34.26</v>
      </c>
      <c r="G687" s="126">
        <v>1233.27</v>
      </c>
      <c r="H687" s="126"/>
      <c r="I687" s="126"/>
      <c r="J687" s="73"/>
      <c r="K687" s="73"/>
      <c r="L687" s="73"/>
      <c r="M687" s="73"/>
      <c r="N687" s="73"/>
      <c r="O687" s="73"/>
    </row>
    <row r="688" spans="1:15" ht="16.5" x14ac:dyDescent="0.25">
      <c r="A688" s="101">
        <v>3000173809257.1001</v>
      </c>
      <c r="B688" s="102" t="s">
        <v>142</v>
      </c>
      <c r="C688" s="125">
        <v>1400</v>
      </c>
      <c r="D688" s="104">
        <v>36</v>
      </c>
      <c r="E688" s="124">
        <v>2.7449999999999999E-2</v>
      </c>
      <c r="F688" s="106">
        <v>38.43</v>
      </c>
      <c r="G688" s="126">
        <v>1383.48</v>
      </c>
      <c r="H688" s="126"/>
      <c r="I688" s="126"/>
      <c r="J688" s="73"/>
      <c r="K688" s="73"/>
      <c r="L688" s="73"/>
      <c r="M688" s="73"/>
      <c r="N688" s="73"/>
      <c r="O688" s="73"/>
    </row>
    <row r="689" spans="1:15" ht="24.75" x14ac:dyDescent="0.25">
      <c r="A689" s="101">
        <v>3000173809563.1001</v>
      </c>
      <c r="B689" s="102" t="s">
        <v>145</v>
      </c>
      <c r="C689" s="125">
        <v>2038</v>
      </c>
      <c r="D689" s="104">
        <v>36</v>
      </c>
      <c r="E689" s="124">
        <v>2.7449999999999999E-2</v>
      </c>
      <c r="F689" s="106">
        <v>55.94</v>
      </c>
      <c r="G689" s="126">
        <v>2013.95</v>
      </c>
      <c r="H689" s="126"/>
      <c r="I689" s="126"/>
      <c r="J689" s="73"/>
      <c r="K689" s="73"/>
      <c r="L689" s="73"/>
      <c r="M689" s="73"/>
      <c r="N689" s="73"/>
      <c r="O689" s="73"/>
    </row>
    <row r="690" spans="1:15" x14ac:dyDescent="0.25">
      <c r="A690" s="93"/>
      <c r="B690" s="93"/>
      <c r="C690" s="93"/>
      <c r="D690" s="93"/>
      <c r="E690" s="93"/>
      <c r="F690" s="93"/>
      <c r="G690" s="93"/>
      <c r="H690" s="93"/>
      <c r="I690" s="93"/>
      <c r="J690" s="73"/>
      <c r="K690" s="73"/>
      <c r="L690" s="73"/>
      <c r="M690" s="73"/>
      <c r="N690" s="73"/>
      <c r="O690" s="73"/>
    </row>
    <row r="691" spans="1:15" x14ac:dyDescent="0.25">
      <c r="A691" s="101">
        <v>3000173809907.1001</v>
      </c>
      <c r="B691" s="102" t="s">
        <v>174</v>
      </c>
      <c r="C691" s="125">
        <v>1278</v>
      </c>
      <c r="D691" s="104">
        <v>36</v>
      </c>
      <c r="E691" s="124">
        <v>2.6069999999999999E-2</v>
      </c>
      <c r="F691" s="106">
        <v>33.32</v>
      </c>
      <c r="G691" s="125">
        <v>1199.43</v>
      </c>
      <c r="H691" s="128" t="s">
        <v>175</v>
      </c>
      <c r="I691" s="129" t="s">
        <v>176</v>
      </c>
      <c r="J691" s="73"/>
      <c r="K691" s="73"/>
      <c r="L691" s="73"/>
      <c r="M691" s="73"/>
      <c r="N691" s="73"/>
      <c r="O691" s="73"/>
    </row>
    <row r="692" spans="1:15" ht="16.5" x14ac:dyDescent="0.25">
      <c r="A692" s="101">
        <v>3000174343062.1001</v>
      </c>
      <c r="B692" s="102" t="s">
        <v>177</v>
      </c>
      <c r="C692" s="125">
        <v>1665</v>
      </c>
      <c r="D692" s="104">
        <v>36</v>
      </c>
      <c r="E692" s="124">
        <v>2.6069999999999999E-2</v>
      </c>
      <c r="F692" s="106">
        <v>43.41</v>
      </c>
      <c r="G692" s="125">
        <v>1562.64</v>
      </c>
      <c r="H692" s="128" t="s">
        <v>175</v>
      </c>
      <c r="I692" s="129" t="s">
        <v>178</v>
      </c>
      <c r="J692" s="73"/>
      <c r="K692" s="73"/>
      <c r="L692" s="73"/>
      <c r="M692" s="73"/>
      <c r="N692" s="73"/>
      <c r="O692" s="73"/>
    </row>
    <row r="693" spans="1:15" ht="24.75" x14ac:dyDescent="0.25">
      <c r="A693" s="101">
        <v>3000174344378.1001</v>
      </c>
      <c r="B693" s="102" t="s">
        <v>179</v>
      </c>
      <c r="C693" s="125">
        <v>1844</v>
      </c>
      <c r="D693" s="104">
        <v>36</v>
      </c>
      <c r="E693" s="124">
        <v>2.6069999999999999E-2</v>
      </c>
      <c r="F693" s="106">
        <v>48.07</v>
      </c>
      <c r="G693" s="125">
        <v>1730.63</v>
      </c>
      <c r="H693" s="128" t="s">
        <v>175</v>
      </c>
      <c r="I693" s="129" t="s">
        <v>178</v>
      </c>
      <c r="J693" s="73"/>
      <c r="K693" s="73"/>
      <c r="L693" s="73"/>
      <c r="M693" s="73"/>
      <c r="N693" s="73"/>
      <c r="O693" s="73"/>
    </row>
    <row r="694" spans="1:15" x14ac:dyDescent="0.25">
      <c r="A694" s="100"/>
      <c r="B694" s="100"/>
      <c r="C694" s="100"/>
      <c r="D694" s="100"/>
      <c r="E694" s="100"/>
      <c r="F694" s="100"/>
      <c r="G694" s="100"/>
      <c r="H694" s="100"/>
      <c r="I694" s="100"/>
      <c r="J694" s="73"/>
      <c r="K694" s="73"/>
      <c r="L694" s="73"/>
      <c r="M694" s="73"/>
      <c r="N694" s="73"/>
      <c r="O694" s="73"/>
    </row>
    <row r="695" spans="1:15" ht="16.5" x14ac:dyDescent="0.25">
      <c r="A695" s="101">
        <v>3000173811266.1001</v>
      </c>
      <c r="B695" s="102" t="s">
        <v>180</v>
      </c>
      <c r="C695" s="125">
        <v>1639</v>
      </c>
      <c r="D695" s="104">
        <v>36</v>
      </c>
      <c r="E695" s="124">
        <v>2.707E-2</v>
      </c>
      <c r="F695" s="106">
        <v>44.37</v>
      </c>
      <c r="G695" s="125">
        <v>1597.24</v>
      </c>
      <c r="H695" s="128" t="s">
        <v>175</v>
      </c>
      <c r="I695" s="129" t="s">
        <v>181</v>
      </c>
      <c r="J695" s="73"/>
      <c r="K695" s="73"/>
      <c r="L695" s="73"/>
      <c r="M695" s="73"/>
      <c r="N695" s="73"/>
      <c r="O695" s="73"/>
    </row>
    <row r="696" spans="1:15" ht="16.5" x14ac:dyDescent="0.25">
      <c r="A696" s="101">
        <v>3000173812724.1001</v>
      </c>
      <c r="B696" s="102" t="s">
        <v>182</v>
      </c>
      <c r="C696" s="125">
        <v>1995</v>
      </c>
      <c r="D696" s="104">
        <v>36</v>
      </c>
      <c r="E696" s="124">
        <v>2.707E-2</v>
      </c>
      <c r="F696" s="106">
        <v>54</v>
      </c>
      <c r="G696" s="125">
        <v>1944.17</v>
      </c>
      <c r="H696" s="128" t="s">
        <v>175</v>
      </c>
      <c r="I696" s="129" t="s">
        <v>183</v>
      </c>
      <c r="J696" s="73"/>
      <c r="K696" s="73"/>
      <c r="L696" s="73"/>
      <c r="M696" s="73"/>
      <c r="N696" s="73"/>
      <c r="O696" s="73"/>
    </row>
    <row r="697" spans="1:15" ht="16.5" x14ac:dyDescent="0.25">
      <c r="A697" s="101">
        <v>3000171636890.2998</v>
      </c>
      <c r="B697" s="102" t="s">
        <v>151</v>
      </c>
      <c r="C697" s="125">
        <v>2660</v>
      </c>
      <c r="D697" s="104">
        <v>36</v>
      </c>
      <c r="E697" s="124">
        <v>2.707E-2</v>
      </c>
      <c r="F697" s="106">
        <v>72.010000000000005</v>
      </c>
      <c r="G697" s="125">
        <v>2592.2199999999998</v>
      </c>
      <c r="H697" s="95"/>
      <c r="I697" s="95"/>
      <c r="J697" s="73"/>
      <c r="K697" s="73"/>
      <c r="L697" s="73"/>
      <c r="M697" s="73"/>
      <c r="N697" s="73"/>
      <c r="O697" s="73"/>
    </row>
    <row r="698" spans="1:15" x14ac:dyDescent="0.25">
      <c r="A698" s="95"/>
      <c r="B698" s="95"/>
      <c r="C698" s="95"/>
      <c r="D698" s="95"/>
      <c r="E698" s="95"/>
      <c r="F698" s="95"/>
      <c r="G698" s="95"/>
      <c r="H698" s="95"/>
      <c r="I698" s="95"/>
      <c r="J698" s="73"/>
      <c r="K698" s="73"/>
      <c r="L698" s="73"/>
      <c r="M698" s="73"/>
      <c r="N698" s="73"/>
      <c r="O698" s="73"/>
    </row>
    <row r="699" spans="1:15" ht="16.5" x14ac:dyDescent="0.25">
      <c r="A699" s="101">
        <v>3000171620003.2998</v>
      </c>
      <c r="B699" s="102" t="s">
        <v>152</v>
      </c>
      <c r="C699" s="125">
        <v>3079</v>
      </c>
      <c r="D699" s="104">
        <v>36</v>
      </c>
      <c r="E699" s="124">
        <v>2.707E-2</v>
      </c>
      <c r="F699" s="106">
        <v>83.35</v>
      </c>
      <c r="G699" s="126">
        <v>3000.55</v>
      </c>
      <c r="H699" s="126"/>
      <c r="I699" s="126"/>
      <c r="J699" s="73"/>
      <c r="K699" s="73"/>
      <c r="L699" s="73"/>
      <c r="M699" s="73"/>
      <c r="N699" s="73"/>
      <c r="O699" s="73"/>
    </row>
    <row r="700" spans="1:15" ht="16.5" x14ac:dyDescent="0.25">
      <c r="A700" s="101">
        <v>3000173813521.1001</v>
      </c>
      <c r="B700" s="102" t="s">
        <v>153</v>
      </c>
      <c r="C700" s="125">
        <v>2368</v>
      </c>
      <c r="D700" s="104">
        <v>36</v>
      </c>
      <c r="E700" s="124">
        <v>2.707E-2</v>
      </c>
      <c r="F700" s="106">
        <v>64.099999999999994</v>
      </c>
      <c r="G700" s="126">
        <v>2307.66</v>
      </c>
      <c r="H700" s="126"/>
      <c r="I700" s="126"/>
      <c r="J700" s="73"/>
      <c r="K700" s="73"/>
      <c r="L700" s="73"/>
      <c r="M700" s="73"/>
      <c r="N700" s="73"/>
      <c r="O700" s="73"/>
    </row>
    <row r="701" spans="1:15" x14ac:dyDescent="0.25">
      <c r="A701" s="100"/>
      <c r="B701" s="100"/>
      <c r="C701" s="100"/>
      <c r="D701" s="100"/>
      <c r="E701" s="100"/>
      <c r="F701" s="100"/>
      <c r="G701" s="100"/>
      <c r="H701" s="100"/>
      <c r="I701" s="100"/>
      <c r="J701" s="73"/>
      <c r="K701" s="73"/>
      <c r="L701" s="73"/>
      <c r="M701" s="73"/>
      <c r="N701" s="73"/>
      <c r="O701" s="73"/>
    </row>
    <row r="702" spans="1:15" x14ac:dyDescent="0.25">
      <c r="A702" s="114" t="s">
        <v>169</v>
      </c>
      <c r="B702" s="114"/>
      <c r="C702" s="114"/>
      <c r="D702" s="114"/>
      <c r="E702" s="114"/>
      <c r="F702" s="114"/>
      <c r="G702" s="114"/>
      <c r="H702" s="114"/>
      <c r="I702" s="114"/>
      <c r="J702" s="73"/>
      <c r="K702" s="73"/>
      <c r="L702" s="73"/>
      <c r="M702" s="73"/>
      <c r="N702" s="73"/>
      <c r="O702" s="73"/>
    </row>
    <row r="703" spans="1:15" x14ac:dyDescent="0.25">
      <c r="A703" s="114" t="s">
        <v>189</v>
      </c>
      <c r="B703" s="114"/>
      <c r="C703" s="114"/>
      <c r="D703" s="114"/>
      <c r="E703" s="114"/>
      <c r="F703" s="114"/>
      <c r="G703" s="114"/>
      <c r="H703" s="114"/>
      <c r="I703" s="114"/>
      <c r="J703" s="73"/>
      <c r="K703" s="73"/>
      <c r="L703" s="73"/>
      <c r="M703" s="73"/>
      <c r="N703" s="73"/>
      <c r="O703" s="73"/>
    </row>
    <row r="704" spans="1:15" x14ac:dyDescent="0.25">
      <c r="A704" s="114" t="s">
        <v>248</v>
      </c>
      <c r="B704" s="114"/>
      <c r="C704" s="114"/>
      <c r="D704" s="114"/>
      <c r="E704" s="114"/>
      <c r="F704" s="114"/>
      <c r="G704" s="114"/>
      <c r="H704" s="114"/>
      <c r="I704" s="114"/>
      <c r="J704" s="73"/>
      <c r="K704" s="73"/>
      <c r="L704" s="73"/>
      <c r="M704" s="73"/>
      <c r="N704" s="73"/>
      <c r="O704" s="73"/>
    </row>
    <row r="705" spans="1:15" x14ac:dyDescent="0.25">
      <c r="A705" s="115" t="s">
        <v>158</v>
      </c>
      <c r="B705" s="115"/>
      <c r="C705" s="115"/>
      <c r="D705" s="115"/>
      <c r="E705" s="115"/>
      <c r="F705" s="115"/>
      <c r="G705" s="115"/>
      <c r="H705" s="115"/>
      <c r="I705" s="115"/>
      <c r="J705" s="73"/>
      <c r="K705" s="73"/>
      <c r="L705" s="73"/>
      <c r="M705" s="73"/>
      <c r="N705" s="73"/>
      <c r="O705" s="73"/>
    </row>
    <row r="706" spans="1:15" x14ac:dyDescent="0.25">
      <c r="A706" s="93"/>
      <c r="B706" s="93"/>
      <c r="C706" s="93"/>
      <c r="D706" s="93"/>
      <c r="E706" s="93"/>
      <c r="F706" s="93"/>
      <c r="G706" s="93"/>
      <c r="H706" s="93"/>
      <c r="I706" s="93"/>
      <c r="J706" s="73"/>
      <c r="K706" s="73"/>
      <c r="L706" s="73"/>
      <c r="M706" s="73"/>
      <c r="N706" s="73"/>
      <c r="O706" s="73"/>
    </row>
    <row r="707" spans="1:15" ht="16.5" x14ac:dyDescent="0.25">
      <c r="A707" s="84" t="s">
        <v>122</v>
      </c>
      <c r="B707" s="84" t="s">
        <v>133</v>
      </c>
      <c r="C707" s="84" t="s">
        <v>134</v>
      </c>
      <c r="D707" s="84" t="s">
        <v>135</v>
      </c>
      <c r="E707" s="98" t="s">
        <v>190</v>
      </c>
      <c r="F707" s="84" t="s">
        <v>163</v>
      </c>
      <c r="G707" s="123" t="s">
        <v>138</v>
      </c>
      <c r="H707" s="123"/>
      <c r="I707" s="123"/>
      <c r="J707" s="73"/>
      <c r="K707" s="73"/>
      <c r="L707" s="73"/>
      <c r="M707" s="73"/>
      <c r="N707" s="73"/>
      <c r="O707" s="73"/>
    </row>
    <row r="708" spans="1:15" x14ac:dyDescent="0.25">
      <c r="A708" s="101">
        <v>3000173808017.1001</v>
      </c>
      <c r="B708" s="102" t="s">
        <v>139</v>
      </c>
      <c r="C708" s="106">
        <v>839</v>
      </c>
      <c r="D708" s="104">
        <v>36</v>
      </c>
      <c r="E708" s="124">
        <v>7.6819999999999999E-2</v>
      </c>
      <c r="F708" s="106">
        <v>64.45</v>
      </c>
      <c r="G708" s="107">
        <v>773.42</v>
      </c>
      <c r="H708" s="107"/>
      <c r="I708" s="107"/>
      <c r="J708" s="73"/>
      <c r="K708" s="73"/>
      <c r="L708" s="73"/>
      <c r="M708" s="73"/>
      <c r="N708" s="73"/>
      <c r="O708" s="73"/>
    </row>
    <row r="709" spans="1:15" ht="16.5" x14ac:dyDescent="0.25">
      <c r="A709" s="101">
        <v>3000173808560.2002</v>
      </c>
      <c r="B709" s="102" t="s">
        <v>173</v>
      </c>
      <c r="C709" s="106">
        <v>865</v>
      </c>
      <c r="D709" s="104">
        <v>36</v>
      </c>
      <c r="E709" s="124">
        <v>7.6819999999999999E-2</v>
      </c>
      <c r="F709" s="106">
        <v>66.45</v>
      </c>
      <c r="G709" s="107">
        <v>797.39</v>
      </c>
      <c r="H709" s="107"/>
      <c r="I709" s="107"/>
      <c r="J709" s="73"/>
      <c r="K709" s="73"/>
      <c r="L709" s="73"/>
      <c r="M709" s="73"/>
      <c r="N709" s="73"/>
      <c r="O709" s="73"/>
    </row>
    <row r="710" spans="1:15" x14ac:dyDescent="0.25">
      <c r="A710" s="95"/>
      <c r="B710" s="95"/>
      <c r="C710" s="95"/>
      <c r="D710" s="95"/>
      <c r="E710" s="95"/>
      <c r="F710" s="95"/>
      <c r="G710" s="95"/>
      <c r="H710" s="95"/>
      <c r="I710" s="95"/>
      <c r="J710" s="73"/>
      <c r="K710" s="73"/>
      <c r="L710" s="73"/>
      <c r="M710" s="73"/>
      <c r="N710" s="73"/>
      <c r="O710" s="73"/>
    </row>
    <row r="711" spans="1:15" ht="16.5" x14ac:dyDescent="0.25">
      <c r="A711" s="101">
        <v>3000173809070.1001</v>
      </c>
      <c r="B711" s="102" t="s">
        <v>141</v>
      </c>
      <c r="C711" s="125">
        <v>1248</v>
      </c>
      <c r="D711" s="104">
        <v>36</v>
      </c>
      <c r="E711" s="124">
        <v>8.1670000000000006E-2</v>
      </c>
      <c r="F711" s="106">
        <v>101.92</v>
      </c>
      <c r="G711" s="126">
        <v>1223.0899999999999</v>
      </c>
      <c r="H711" s="126"/>
      <c r="I711" s="126"/>
      <c r="J711" s="73"/>
      <c r="K711" s="73"/>
      <c r="L711" s="73"/>
      <c r="M711" s="73"/>
      <c r="N711" s="73"/>
      <c r="O711" s="73"/>
    </row>
    <row r="712" spans="1:15" ht="16.5" x14ac:dyDescent="0.25">
      <c r="A712" s="101">
        <v>3000173809257.1001</v>
      </c>
      <c r="B712" s="102" t="s">
        <v>142</v>
      </c>
      <c r="C712" s="125">
        <v>1400</v>
      </c>
      <c r="D712" s="104">
        <v>36</v>
      </c>
      <c r="E712" s="124">
        <v>8.1670000000000006E-2</v>
      </c>
      <c r="F712" s="106">
        <v>114.34</v>
      </c>
      <c r="G712" s="126">
        <v>1372.06</v>
      </c>
      <c r="H712" s="126"/>
      <c r="I712" s="126"/>
      <c r="J712" s="73"/>
      <c r="K712" s="73"/>
      <c r="L712" s="73"/>
      <c r="M712" s="73"/>
      <c r="N712" s="73"/>
      <c r="O712" s="73"/>
    </row>
    <row r="713" spans="1:15" ht="24.75" x14ac:dyDescent="0.25">
      <c r="A713" s="101">
        <v>3000173809563.1001</v>
      </c>
      <c r="B713" s="102" t="s">
        <v>145</v>
      </c>
      <c r="C713" s="125">
        <v>2038</v>
      </c>
      <c r="D713" s="104">
        <v>36</v>
      </c>
      <c r="E713" s="124">
        <v>8.1670000000000006E-2</v>
      </c>
      <c r="F713" s="106">
        <v>166.44</v>
      </c>
      <c r="G713" s="126">
        <v>1997.32</v>
      </c>
      <c r="H713" s="126"/>
      <c r="I713" s="126"/>
      <c r="J713" s="73"/>
      <c r="K713" s="73"/>
      <c r="L713" s="73"/>
      <c r="M713" s="73"/>
      <c r="N713" s="73"/>
      <c r="O713" s="73"/>
    </row>
    <row r="714" spans="1:15" x14ac:dyDescent="0.25">
      <c r="A714" s="93"/>
      <c r="B714" s="93"/>
      <c r="C714" s="93"/>
      <c r="D714" s="93"/>
      <c r="E714" s="93"/>
      <c r="F714" s="93"/>
      <c r="G714" s="93"/>
      <c r="H714" s="93"/>
      <c r="I714" s="93"/>
      <c r="J714" s="73"/>
      <c r="K714" s="73"/>
      <c r="L714" s="73"/>
      <c r="M714" s="73"/>
      <c r="N714" s="73"/>
      <c r="O714" s="73"/>
    </row>
    <row r="715" spans="1:15" x14ac:dyDescent="0.25">
      <c r="A715" s="101">
        <v>3000173809907.1001</v>
      </c>
      <c r="B715" s="102" t="s">
        <v>174</v>
      </c>
      <c r="C715" s="125">
        <v>1278</v>
      </c>
      <c r="D715" s="104">
        <v>36</v>
      </c>
      <c r="E715" s="124">
        <v>7.7560000000000004E-2</v>
      </c>
      <c r="F715" s="106">
        <v>99.12</v>
      </c>
      <c r="G715" s="125">
        <v>1189.46</v>
      </c>
      <c r="H715" s="128" t="s">
        <v>175</v>
      </c>
      <c r="I715" s="129" t="s">
        <v>176</v>
      </c>
      <c r="J715" s="73"/>
      <c r="K715" s="73"/>
      <c r="L715" s="73"/>
      <c r="M715" s="73"/>
      <c r="N715" s="73"/>
      <c r="O715" s="73"/>
    </row>
    <row r="716" spans="1:15" ht="16.5" x14ac:dyDescent="0.25">
      <c r="A716" s="101">
        <v>3000174343062.1001</v>
      </c>
      <c r="B716" s="102" t="s">
        <v>177</v>
      </c>
      <c r="C716" s="125">
        <v>1665</v>
      </c>
      <c r="D716" s="104">
        <v>36</v>
      </c>
      <c r="E716" s="124">
        <v>7.7560000000000004E-2</v>
      </c>
      <c r="F716" s="106">
        <v>129.13999999999999</v>
      </c>
      <c r="G716" s="125">
        <v>1549.65</v>
      </c>
      <c r="H716" s="128" t="s">
        <v>175</v>
      </c>
      <c r="I716" s="129" t="s">
        <v>178</v>
      </c>
      <c r="J716" s="73"/>
      <c r="K716" s="73"/>
      <c r="L716" s="73"/>
      <c r="M716" s="73"/>
      <c r="N716" s="73"/>
      <c r="O716" s="73"/>
    </row>
    <row r="717" spans="1:15" ht="24.75" x14ac:dyDescent="0.25">
      <c r="A717" s="101">
        <v>3000174344378.1001</v>
      </c>
      <c r="B717" s="102" t="s">
        <v>179</v>
      </c>
      <c r="C717" s="125">
        <v>1844</v>
      </c>
      <c r="D717" s="104">
        <v>36</v>
      </c>
      <c r="E717" s="124">
        <v>7.7560000000000004E-2</v>
      </c>
      <c r="F717" s="106">
        <v>143.02000000000001</v>
      </c>
      <c r="G717" s="125">
        <v>1716.25</v>
      </c>
      <c r="H717" s="128" t="s">
        <v>175</v>
      </c>
      <c r="I717" s="129" t="s">
        <v>178</v>
      </c>
      <c r="J717" s="73"/>
      <c r="K717" s="73"/>
      <c r="L717" s="73"/>
      <c r="M717" s="73"/>
      <c r="N717" s="73"/>
      <c r="O717" s="73"/>
    </row>
    <row r="718" spans="1:15" x14ac:dyDescent="0.25">
      <c r="A718" s="95"/>
      <c r="B718" s="95"/>
      <c r="C718" s="95"/>
      <c r="D718" s="95"/>
      <c r="E718" s="95"/>
      <c r="F718" s="95"/>
      <c r="G718" s="95"/>
      <c r="H718" s="95"/>
      <c r="I718" s="95"/>
      <c r="J718" s="73"/>
      <c r="K718" s="73"/>
      <c r="L718" s="73"/>
      <c r="M718" s="73"/>
      <c r="N718" s="73"/>
      <c r="O718" s="73"/>
    </row>
    <row r="719" spans="1:15" ht="16.5" x14ac:dyDescent="0.25">
      <c r="A719" s="101">
        <v>3000173811266.1001</v>
      </c>
      <c r="B719" s="102" t="s">
        <v>180</v>
      </c>
      <c r="C719" s="125">
        <v>1639</v>
      </c>
      <c r="D719" s="104">
        <v>36</v>
      </c>
      <c r="E719" s="124">
        <v>8.0549999999999997E-2</v>
      </c>
      <c r="F719" s="106">
        <v>132.02000000000001</v>
      </c>
      <c r="G719" s="125">
        <v>1584.26</v>
      </c>
      <c r="H719" s="128" t="s">
        <v>175</v>
      </c>
      <c r="I719" s="129" t="s">
        <v>185</v>
      </c>
      <c r="J719" s="73"/>
      <c r="K719" s="73"/>
      <c r="L719" s="73"/>
      <c r="M719" s="73"/>
      <c r="N719" s="73"/>
      <c r="O719" s="73"/>
    </row>
    <row r="720" spans="1:15" ht="16.5" x14ac:dyDescent="0.25">
      <c r="A720" s="101">
        <v>3000173812724.1001</v>
      </c>
      <c r="B720" s="102" t="s">
        <v>182</v>
      </c>
      <c r="C720" s="125">
        <v>1995</v>
      </c>
      <c r="D720" s="104">
        <v>36</v>
      </c>
      <c r="E720" s="124">
        <v>8.0549999999999997E-2</v>
      </c>
      <c r="F720" s="106">
        <v>160.69999999999999</v>
      </c>
      <c r="G720" s="125">
        <v>1928.37</v>
      </c>
      <c r="H720" s="128" t="s">
        <v>175</v>
      </c>
      <c r="I720" s="129" t="s">
        <v>186</v>
      </c>
      <c r="J720" s="73"/>
      <c r="K720" s="73"/>
      <c r="L720" s="73"/>
      <c r="M720" s="73"/>
      <c r="N720" s="73"/>
      <c r="O720" s="73"/>
    </row>
    <row r="721" spans="1:15" ht="16.5" x14ac:dyDescent="0.25">
      <c r="A721" s="101">
        <v>3000171636890.2998</v>
      </c>
      <c r="B721" s="102" t="s">
        <v>151</v>
      </c>
      <c r="C721" s="125">
        <v>2660</v>
      </c>
      <c r="D721" s="104">
        <v>36</v>
      </c>
      <c r="E721" s="124">
        <v>8.0549999999999997E-2</v>
      </c>
      <c r="F721" s="106">
        <v>214.26</v>
      </c>
      <c r="G721" s="125">
        <v>2571.16</v>
      </c>
      <c r="H721" s="95"/>
      <c r="I721" s="95"/>
      <c r="J721" s="73"/>
      <c r="K721" s="73"/>
      <c r="L721" s="73"/>
      <c r="M721" s="73"/>
      <c r="N721" s="73"/>
      <c r="O721" s="73"/>
    </row>
    <row r="722" spans="1:15" x14ac:dyDescent="0.25">
      <c r="A722" s="95"/>
      <c r="B722" s="95"/>
      <c r="C722" s="95"/>
      <c r="D722" s="95"/>
      <c r="E722" s="95"/>
      <c r="F722" s="95"/>
      <c r="G722" s="95"/>
      <c r="H722" s="95"/>
      <c r="I722" s="95"/>
      <c r="J722" s="73"/>
      <c r="K722" s="73"/>
      <c r="L722" s="73"/>
      <c r="M722" s="73"/>
      <c r="N722" s="73"/>
      <c r="O722" s="73"/>
    </row>
    <row r="723" spans="1:15" ht="16.5" x14ac:dyDescent="0.25">
      <c r="A723" s="101">
        <v>3000171620003.2998</v>
      </c>
      <c r="B723" s="102" t="s">
        <v>152</v>
      </c>
      <c r="C723" s="125">
        <v>3079</v>
      </c>
      <c r="D723" s="104">
        <v>36</v>
      </c>
      <c r="E723" s="124">
        <v>8.0549999999999997E-2</v>
      </c>
      <c r="F723" s="106">
        <v>248.01</v>
      </c>
      <c r="G723" s="126">
        <v>2976.16</v>
      </c>
      <c r="H723" s="126"/>
      <c r="I723" s="126"/>
      <c r="J723" s="73"/>
      <c r="K723" s="73"/>
      <c r="L723" s="73"/>
      <c r="M723" s="73"/>
      <c r="N723" s="73"/>
      <c r="O723" s="73"/>
    </row>
    <row r="724" spans="1:15" ht="16.5" x14ac:dyDescent="0.25">
      <c r="A724" s="101">
        <v>3000173813521.1001</v>
      </c>
      <c r="B724" s="102" t="s">
        <v>153</v>
      </c>
      <c r="C724" s="125">
        <v>2368</v>
      </c>
      <c r="D724" s="104">
        <v>36</v>
      </c>
      <c r="E724" s="124">
        <v>8.0549999999999997E-2</v>
      </c>
      <c r="F724" s="106">
        <v>190.74</v>
      </c>
      <c r="G724" s="126">
        <v>2288.91</v>
      </c>
      <c r="H724" s="126"/>
      <c r="I724" s="126"/>
      <c r="J724" s="73"/>
      <c r="K724" s="73"/>
      <c r="L724" s="73"/>
      <c r="M724" s="73"/>
      <c r="N724" s="73"/>
      <c r="O724" s="73"/>
    </row>
    <row r="725" spans="1:15" x14ac:dyDescent="0.25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</row>
    <row r="726" spans="1:15" x14ac:dyDescent="0.25">
      <c r="A726" s="77"/>
    </row>
    <row r="727" spans="1:15" x14ac:dyDescent="0.25">
      <c r="A727" s="77"/>
    </row>
  </sheetData>
  <mergeCells count="408">
    <mergeCell ref="G712:I712"/>
    <mergeCell ref="G713:I713"/>
    <mergeCell ref="G723:I723"/>
    <mergeCell ref="G724:I724"/>
    <mergeCell ref="A704:I704"/>
    <mergeCell ref="A705:I705"/>
    <mergeCell ref="G707:I707"/>
    <mergeCell ref="G708:I708"/>
    <mergeCell ref="G709:I709"/>
    <mergeCell ref="G711:I711"/>
    <mergeCell ref="G688:I688"/>
    <mergeCell ref="G689:I689"/>
    <mergeCell ref="G699:I699"/>
    <mergeCell ref="G700:I700"/>
    <mergeCell ref="A702:I702"/>
    <mergeCell ref="A703:I703"/>
    <mergeCell ref="A680:I680"/>
    <mergeCell ref="A681:I681"/>
    <mergeCell ref="G683:I683"/>
    <mergeCell ref="G684:I684"/>
    <mergeCell ref="G685:I685"/>
    <mergeCell ref="G687:I687"/>
    <mergeCell ref="G665:I665"/>
    <mergeCell ref="G666:I666"/>
    <mergeCell ref="G676:I676"/>
    <mergeCell ref="G677:I677"/>
    <mergeCell ref="A678:I678"/>
    <mergeCell ref="A679:I679"/>
    <mergeCell ref="G657:I657"/>
    <mergeCell ref="G658:I658"/>
    <mergeCell ref="G660:I660"/>
    <mergeCell ref="G661:I661"/>
    <mergeCell ref="G662:I662"/>
    <mergeCell ref="G664:I664"/>
    <mergeCell ref="G641:I641"/>
    <mergeCell ref="G642:I642"/>
    <mergeCell ref="G643:I643"/>
    <mergeCell ref="G645:I645"/>
    <mergeCell ref="G646:I646"/>
    <mergeCell ref="G647:I647"/>
    <mergeCell ref="B524:D524"/>
    <mergeCell ref="I524:K524"/>
    <mergeCell ref="A635:G635"/>
    <mergeCell ref="A636:B636"/>
    <mergeCell ref="C636:G639"/>
    <mergeCell ref="A637:B637"/>
    <mergeCell ref="A638:B638"/>
    <mergeCell ref="A639:B639"/>
    <mergeCell ref="K520:L520"/>
    <mergeCell ref="B521:D521"/>
    <mergeCell ref="I521:J521"/>
    <mergeCell ref="B522:D522"/>
    <mergeCell ref="B523:D523"/>
    <mergeCell ref="I523:K523"/>
    <mergeCell ref="K517:L517"/>
    <mergeCell ref="B518:D518"/>
    <mergeCell ref="I518:J518"/>
    <mergeCell ref="A519:A520"/>
    <mergeCell ref="B519:D520"/>
    <mergeCell ref="E519:E520"/>
    <mergeCell ref="F519:F520"/>
    <mergeCell ref="G519:G520"/>
    <mergeCell ref="H519:H520"/>
    <mergeCell ref="I519:J520"/>
    <mergeCell ref="B514:D514"/>
    <mergeCell ref="B515:D515"/>
    <mergeCell ref="I515:J515"/>
    <mergeCell ref="A516:A517"/>
    <mergeCell ref="B516:D517"/>
    <mergeCell ref="E516:E517"/>
    <mergeCell ref="F516:F517"/>
    <mergeCell ref="G516:G517"/>
    <mergeCell ref="H516:H517"/>
    <mergeCell ref="I516:J517"/>
    <mergeCell ref="I509:J510"/>
    <mergeCell ref="K510:L510"/>
    <mergeCell ref="B511:D511"/>
    <mergeCell ref="I511:J511"/>
    <mergeCell ref="B512:D512"/>
    <mergeCell ref="B513:D513"/>
    <mergeCell ref="A509:A510"/>
    <mergeCell ref="B509:D510"/>
    <mergeCell ref="E509:E510"/>
    <mergeCell ref="F509:F510"/>
    <mergeCell ref="G509:G510"/>
    <mergeCell ref="H509:H510"/>
    <mergeCell ref="B505:D505"/>
    <mergeCell ref="I505:K505"/>
    <mergeCell ref="B506:D506"/>
    <mergeCell ref="B507:D507"/>
    <mergeCell ref="I507:J507"/>
    <mergeCell ref="B508:D508"/>
    <mergeCell ref="I508:J508"/>
    <mergeCell ref="B501:D501"/>
    <mergeCell ref="I501:K501"/>
    <mergeCell ref="B502:D502"/>
    <mergeCell ref="B503:D503"/>
    <mergeCell ref="I503:K503"/>
    <mergeCell ref="B504:D504"/>
    <mergeCell ref="I504:K504"/>
    <mergeCell ref="A496:K496"/>
    <mergeCell ref="A497:K497"/>
    <mergeCell ref="A498:K498"/>
    <mergeCell ref="B499:D499"/>
    <mergeCell ref="I499:K499"/>
    <mergeCell ref="B500:D500"/>
    <mergeCell ref="I500:K500"/>
    <mergeCell ref="B492:D492"/>
    <mergeCell ref="B493:D493"/>
    <mergeCell ref="I493:K493"/>
    <mergeCell ref="B494:D494"/>
    <mergeCell ref="I494:K494"/>
    <mergeCell ref="A495:K495"/>
    <mergeCell ref="B489:D489"/>
    <mergeCell ref="I489:J489"/>
    <mergeCell ref="B490:D490"/>
    <mergeCell ref="I490:J490"/>
    <mergeCell ref="B491:D491"/>
    <mergeCell ref="I491:K491"/>
    <mergeCell ref="B486:D486"/>
    <mergeCell ref="I486:J486"/>
    <mergeCell ref="B487:D487"/>
    <mergeCell ref="I487:J487"/>
    <mergeCell ref="B488:D488"/>
    <mergeCell ref="I488:J488"/>
    <mergeCell ref="B483:D483"/>
    <mergeCell ref="I483:J483"/>
    <mergeCell ref="B484:D484"/>
    <mergeCell ref="I484:J484"/>
    <mergeCell ref="B485:D485"/>
    <mergeCell ref="I485:J485"/>
    <mergeCell ref="B480:D480"/>
    <mergeCell ref="I480:J480"/>
    <mergeCell ref="B481:D481"/>
    <mergeCell ref="I481:J481"/>
    <mergeCell ref="B482:D482"/>
    <mergeCell ref="I482:J482"/>
    <mergeCell ref="B477:D477"/>
    <mergeCell ref="I477:J477"/>
    <mergeCell ref="B478:D478"/>
    <mergeCell ref="I478:J478"/>
    <mergeCell ref="B479:D479"/>
    <mergeCell ref="I479:J479"/>
    <mergeCell ref="B474:D474"/>
    <mergeCell ref="I474:J474"/>
    <mergeCell ref="B475:D475"/>
    <mergeCell ref="I475:J475"/>
    <mergeCell ref="B476:D476"/>
    <mergeCell ref="I476:J476"/>
    <mergeCell ref="A469:L469"/>
    <mergeCell ref="B470:D470"/>
    <mergeCell ref="I470:J470"/>
    <mergeCell ref="K470:K479"/>
    <mergeCell ref="B471:D471"/>
    <mergeCell ref="I471:J471"/>
    <mergeCell ref="B472:D472"/>
    <mergeCell ref="I472:J472"/>
    <mergeCell ref="B473:D473"/>
    <mergeCell ref="I473:J473"/>
    <mergeCell ref="A465:F465"/>
    <mergeCell ref="H465:J465"/>
    <mergeCell ref="B466:D466"/>
    <mergeCell ref="B467:D467"/>
    <mergeCell ref="I467:K467"/>
    <mergeCell ref="B468:D468"/>
    <mergeCell ref="I468:K468"/>
    <mergeCell ref="A460:A461"/>
    <mergeCell ref="B460:J461"/>
    <mergeCell ref="K461:L461"/>
    <mergeCell ref="A462:F462"/>
    <mergeCell ref="H462:J462"/>
    <mergeCell ref="A463:J464"/>
    <mergeCell ref="K464:L464"/>
    <mergeCell ref="I455:I457"/>
    <mergeCell ref="J455:J457"/>
    <mergeCell ref="K456:L456"/>
    <mergeCell ref="B458:D458"/>
    <mergeCell ref="A459:F459"/>
    <mergeCell ref="H459:J459"/>
    <mergeCell ref="I452:J453"/>
    <mergeCell ref="K453:L453"/>
    <mergeCell ref="B454:D454"/>
    <mergeCell ref="I454:J454"/>
    <mergeCell ref="A455:A457"/>
    <mergeCell ref="B455:D457"/>
    <mergeCell ref="E455:E457"/>
    <mergeCell ref="F455:F457"/>
    <mergeCell ref="G455:G457"/>
    <mergeCell ref="H455:H457"/>
    <mergeCell ref="A452:A453"/>
    <mergeCell ref="B452:D453"/>
    <mergeCell ref="E452:E453"/>
    <mergeCell ref="F452:F453"/>
    <mergeCell ref="G452:G453"/>
    <mergeCell ref="H452:H453"/>
    <mergeCell ref="B448:D448"/>
    <mergeCell ref="I448:K448"/>
    <mergeCell ref="B450:D450"/>
    <mergeCell ref="I450:J450"/>
    <mergeCell ref="B451:D451"/>
    <mergeCell ref="I451:J451"/>
    <mergeCell ref="B444:D444"/>
    <mergeCell ref="I444:K444"/>
    <mergeCell ref="B446:D446"/>
    <mergeCell ref="I446:K446"/>
    <mergeCell ref="B447:D447"/>
    <mergeCell ref="I447:K447"/>
    <mergeCell ref="B441:D441"/>
    <mergeCell ref="I441:K441"/>
    <mergeCell ref="B442:D442"/>
    <mergeCell ref="I442:K442"/>
    <mergeCell ref="B443:D443"/>
    <mergeCell ref="I443:K443"/>
    <mergeCell ref="H436:H437"/>
    <mergeCell ref="I436:J437"/>
    <mergeCell ref="K437:L437"/>
    <mergeCell ref="B438:D438"/>
    <mergeCell ref="I438:J438"/>
    <mergeCell ref="B440:D440"/>
    <mergeCell ref="I440:K440"/>
    <mergeCell ref="H433:H434"/>
    <mergeCell ref="I433:J434"/>
    <mergeCell ref="K434:L434"/>
    <mergeCell ref="B435:D435"/>
    <mergeCell ref="I435:J435"/>
    <mergeCell ref="A436:A437"/>
    <mergeCell ref="B436:D437"/>
    <mergeCell ref="E436:E437"/>
    <mergeCell ref="F436:F437"/>
    <mergeCell ref="G436:G437"/>
    <mergeCell ref="H429:H431"/>
    <mergeCell ref="I429:J431"/>
    <mergeCell ref="K430:L430"/>
    <mergeCell ref="B432:D432"/>
    <mergeCell ref="I432:J432"/>
    <mergeCell ref="A433:A434"/>
    <mergeCell ref="B433:D434"/>
    <mergeCell ref="E433:E434"/>
    <mergeCell ref="F433:F434"/>
    <mergeCell ref="G433:G434"/>
    <mergeCell ref="I426:J427"/>
    <mergeCell ref="K427:L427"/>
    <mergeCell ref="A428:B428"/>
    <mergeCell ref="D428:E428"/>
    <mergeCell ref="I428:J428"/>
    <mergeCell ref="A429:B431"/>
    <mergeCell ref="C429:C431"/>
    <mergeCell ref="D429:E431"/>
    <mergeCell ref="F429:F431"/>
    <mergeCell ref="G429:G431"/>
    <mergeCell ref="A426:B427"/>
    <mergeCell ref="C426:C427"/>
    <mergeCell ref="D426:E427"/>
    <mergeCell ref="F426:F427"/>
    <mergeCell ref="G426:G427"/>
    <mergeCell ref="H426:H427"/>
    <mergeCell ref="A424:B424"/>
    <mergeCell ref="D424:E424"/>
    <mergeCell ref="I424:J424"/>
    <mergeCell ref="A425:B425"/>
    <mergeCell ref="D425:E425"/>
    <mergeCell ref="I425:J425"/>
    <mergeCell ref="B421:D421"/>
    <mergeCell ref="I421:K421"/>
    <mergeCell ref="B422:D422"/>
    <mergeCell ref="I422:K422"/>
    <mergeCell ref="B423:D423"/>
    <mergeCell ref="I423:K423"/>
    <mergeCell ref="B418:D418"/>
    <mergeCell ref="I418:K418"/>
    <mergeCell ref="B419:D419"/>
    <mergeCell ref="I419:K419"/>
    <mergeCell ref="B420:D420"/>
    <mergeCell ref="I420:K420"/>
    <mergeCell ref="G400:I400"/>
    <mergeCell ref="G401:I401"/>
    <mergeCell ref="G411:I411"/>
    <mergeCell ref="G412:I412"/>
    <mergeCell ref="A413:I413"/>
    <mergeCell ref="A414:D414"/>
    <mergeCell ref="E414:I417"/>
    <mergeCell ref="A415:D415"/>
    <mergeCell ref="A416:D416"/>
    <mergeCell ref="A417:D417"/>
    <mergeCell ref="A392:I392"/>
    <mergeCell ref="A393:I393"/>
    <mergeCell ref="G395:I395"/>
    <mergeCell ref="G396:I396"/>
    <mergeCell ref="G397:I397"/>
    <mergeCell ref="G399:I399"/>
    <mergeCell ref="G376:I376"/>
    <mergeCell ref="G377:I377"/>
    <mergeCell ref="G387:I387"/>
    <mergeCell ref="G388:I388"/>
    <mergeCell ref="A390:I390"/>
    <mergeCell ref="A391:I391"/>
    <mergeCell ref="A368:I368"/>
    <mergeCell ref="A369:I369"/>
    <mergeCell ref="G371:I371"/>
    <mergeCell ref="G372:I372"/>
    <mergeCell ref="G373:I373"/>
    <mergeCell ref="G375:I375"/>
    <mergeCell ref="G353:I353"/>
    <mergeCell ref="G354:I354"/>
    <mergeCell ref="G364:I364"/>
    <mergeCell ref="G365:I365"/>
    <mergeCell ref="A366:I366"/>
    <mergeCell ref="A367:I367"/>
    <mergeCell ref="G345:I345"/>
    <mergeCell ref="G346:I346"/>
    <mergeCell ref="G348:I348"/>
    <mergeCell ref="G349:I349"/>
    <mergeCell ref="G350:I350"/>
    <mergeCell ref="G352:I352"/>
    <mergeCell ref="G329:I329"/>
    <mergeCell ref="G330:I330"/>
    <mergeCell ref="G331:I331"/>
    <mergeCell ref="G333:I333"/>
    <mergeCell ref="G334:I334"/>
    <mergeCell ref="G335:I335"/>
    <mergeCell ref="G317:H317"/>
    <mergeCell ref="B319:G319"/>
    <mergeCell ref="B320:G320"/>
    <mergeCell ref="B321:G321"/>
    <mergeCell ref="A323:G323"/>
    <mergeCell ref="A324:B324"/>
    <mergeCell ref="C324:G327"/>
    <mergeCell ref="A325:B325"/>
    <mergeCell ref="A326:B326"/>
    <mergeCell ref="A327:B327"/>
    <mergeCell ref="G309:H309"/>
    <mergeCell ref="G310:H310"/>
    <mergeCell ref="G312:H312"/>
    <mergeCell ref="G313:H313"/>
    <mergeCell ref="G314:H314"/>
    <mergeCell ref="G316:H316"/>
    <mergeCell ref="G301:H301"/>
    <mergeCell ref="G303:H303"/>
    <mergeCell ref="G304:H304"/>
    <mergeCell ref="G305:H305"/>
    <mergeCell ref="G306:H306"/>
    <mergeCell ref="G308:H308"/>
    <mergeCell ref="A294:H294"/>
    <mergeCell ref="A295:H295"/>
    <mergeCell ref="A296:H296"/>
    <mergeCell ref="A297:H297"/>
    <mergeCell ref="G299:H299"/>
    <mergeCell ref="G300:H300"/>
    <mergeCell ref="G285:H285"/>
    <mergeCell ref="G287:H287"/>
    <mergeCell ref="G288:H288"/>
    <mergeCell ref="G289:H289"/>
    <mergeCell ref="G291:H291"/>
    <mergeCell ref="G292:H292"/>
    <mergeCell ref="G278:H278"/>
    <mergeCell ref="G279:H279"/>
    <mergeCell ref="G280:H280"/>
    <mergeCell ref="G281:H281"/>
    <mergeCell ref="G283:H283"/>
    <mergeCell ref="G284:H284"/>
    <mergeCell ref="A270:H270"/>
    <mergeCell ref="A271:H271"/>
    <mergeCell ref="A272:H272"/>
    <mergeCell ref="G274:H274"/>
    <mergeCell ref="G275:H275"/>
    <mergeCell ref="G276:H276"/>
    <mergeCell ref="G263:H263"/>
    <mergeCell ref="G264:H264"/>
    <mergeCell ref="G265:H265"/>
    <mergeCell ref="G267:H267"/>
    <mergeCell ref="G268:H268"/>
    <mergeCell ref="A269:H269"/>
    <mergeCell ref="H255:I255"/>
    <mergeCell ref="H256:I256"/>
    <mergeCell ref="H257:I257"/>
    <mergeCell ref="G259:H259"/>
    <mergeCell ref="G260:H260"/>
    <mergeCell ref="G261:H261"/>
    <mergeCell ref="G247:H247"/>
    <mergeCell ref="G248:H248"/>
    <mergeCell ref="G250:H250"/>
    <mergeCell ref="G251:H251"/>
    <mergeCell ref="G252:H252"/>
    <mergeCell ref="H254:I254"/>
    <mergeCell ref="G239:H239"/>
    <mergeCell ref="G240:H240"/>
    <mergeCell ref="G241:H241"/>
    <mergeCell ref="G243:H243"/>
    <mergeCell ref="G244:H244"/>
    <mergeCell ref="G245:H245"/>
    <mergeCell ref="G231:H231"/>
    <mergeCell ref="G232:H232"/>
    <mergeCell ref="H234:I234"/>
    <mergeCell ref="H235:I235"/>
    <mergeCell ref="H236:I236"/>
    <mergeCell ref="H237:I237"/>
    <mergeCell ref="A8:D8"/>
    <mergeCell ref="A225:G225"/>
    <mergeCell ref="A226:G226"/>
    <mergeCell ref="A227:G227"/>
    <mergeCell ref="A228:G228"/>
    <mergeCell ref="G230:H230"/>
    <mergeCell ref="A1:C1"/>
    <mergeCell ref="A2:C2"/>
    <mergeCell ref="A3:C3"/>
    <mergeCell ref="A5:D5"/>
    <mergeCell ref="A6:D6"/>
    <mergeCell ref="A7:D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EA6B-24E0-4A64-B09F-025556F0367A}">
  <dimension ref="A1:T138"/>
  <sheetViews>
    <sheetView tabSelected="1" workbookViewId="0">
      <selection activeCell="N13" sqref="N13"/>
    </sheetView>
  </sheetViews>
  <sheetFormatPr defaultRowHeight="15" x14ac:dyDescent="0.25"/>
  <cols>
    <col min="1" max="1" width="8" style="73" customWidth="1"/>
    <col min="2" max="2" width="2.85546875" style="73" customWidth="1"/>
    <col min="3" max="3" width="20" style="73" customWidth="1"/>
    <col min="4" max="4" width="5.85546875" style="73" customWidth="1"/>
    <col min="5" max="5" width="1" style="73" customWidth="1"/>
    <col min="6" max="6" width="5.85546875" style="73" customWidth="1"/>
    <col min="7" max="7" width="1" style="73" customWidth="1"/>
    <col min="8" max="8" width="6.85546875" style="73" customWidth="1"/>
    <col min="9" max="9" width="1.85546875" style="73" customWidth="1"/>
    <col min="10" max="10" width="4" style="73" customWidth="1"/>
    <col min="11" max="11" width="1.85546875" style="73" customWidth="1"/>
    <col min="12" max="12" width="9" style="73" customWidth="1"/>
    <col min="13" max="13" width="10.85546875" style="73" customWidth="1"/>
    <col min="14" max="14" width="20" style="73" customWidth="1"/>
    <col min="15" max="16" width="6.85546875" style="73" customWidth="1"/>
    <col min="17" max="17" width="9" style="73" customWidth="1"/>
    <col min="18" max="18" width="5.85546875" style="73" customWidth="1"/>
    <col min="19" max="19" width="8" style="73" customWidth="1"/>
    <col min="20" max="20" width="2.85546875" style="73" customWidth="1"/>
    <col min="21" max="16384" width="9.140625" style="73"/>
  </cols>
  <sheetData>
    <row r="1" spans="1:20" ht="13.5" customHeight="1" x14ac:dyDescent="0.25">
      <c r="A1" s="251" t="s">
        <v>249</v>
      </c>
      <c r="B1" s="251"/>
    </row>
    <row r="2" spans="1:20" ht="12" customHeight="1" x14ac:dyDescent="0.25">
      <c r="A2" s="252">
        <v>45503</v>
      </c>
    </row>
    <row r="3" spans="1:20" ht="12" customHeight="1" x14ac:dyDescent="0.25">
      <c r="A3" s="253" t="s">
        <v>250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</row>
    <row r="4" spans="1:20" ht="8.4499999999999993" customHeight="1" x14ac:dyDescent="0.25">
      <c r="A4" s="254" t="s">
        <v>169</v>
      </c>
      <c r="B4" s="254"/>
      <c r="C4" s="254"/>
    </row>
    <row r="5" spans="1:20" ht="8.25" customHeight="1" x14ac:dyDescent="0.25">
      <c r="A5" s="254" t="s">
        <v>170</v>
      </c>
      <c r="B5" s="254"/>
      <c r="C5" s="254"/>
    </row>
    <row r="6" spans="1:20" ht="8.25" customHeight="1" x14ac:dyDescent="0.25">
      <c r="A6" s="254" t="s">
        <v>248</v>
      </c>
      <c r="B6" s="254"/>
      <c r="C6" s="254"/>
    </row>
    <row r="7" spans="1:20" ht="15" customHeight="1" x14ac:dyDescent="0.25">
      <c r="A7" s="255" t="s">
        <v>158</v>
      </c>
      <c r="B7" s="255"/>
      <c r="C7" s="255"/>
    </row>
    <row r="8" spans="1:20" ht="8.4499999999999993" customHeight="1" x14ac:dyDescent="0.25">
      <c r="A8" s="256" t="s">
        <v>169</v>
      </c>
      <c r="B8" s="256"/>
      <c r="C8" s="256"/>
    </row>
    <row r="9" spans="1:20" ht="8.25" customHeight="1" x14ac:dyDescent="0.25">
      <c r="A9" s="256" t="s">
        <v>170</v>
      </c>
      <c r="B9" s="256"/>
      <c r="C9" s="256"/>
    </row>
    <row r="10" spans="1:20" ht="8.25" customHeight="1" x14ac:dyDescent="0.25">
      <c r="A10" s="256" t="s">
        <v>251</v>
      </c>
      <c r="B10" s="256"/>
      <c r="C10" s="256"/>
    </row>
    <row r="11" spans="1:20" ht="8.25" customHeight="1" x14ac:dyDescent="0.25">
      <c r="A11" s="257" t="s">
        <v>158</v>
      </c>
      <c r="B11" s="257"/>
      <c r="C11" s="257"/>
    </row>
    <row r="12" spans="1:20" ht="33" customHeight="1" x14ac:dyDescent="0.15">
      <c r="A12" s="258" t="s">
        <v>122</v>
      </c>
      <c r="B12" s="258"/>
      <c r="C12" s="259" t="s">
        <v>133</v>
      </c>
      <c r="D12" s="258" t="s">
        <v>134</v>
      </c>
      <c r="E12" s="258"/>
      <c r="F12" s="258" t="s">
        <v>135</v>
      </c>
      <c r="G12" s="258"/>
      <c r="H12" s="260" t="s">
        <v>252</v>
      </c>
      <c r="I12" s="260"/>
      <c r="J12" s="261" t="s">
        <v>253</v>
      </c>
      <c r="K12" s="261"/>
      <c r="L12" s="259" t="s">
        <v>138</v>
      </c>
    </row>
    <row r="13" spans="1:20" ht="9.9499999999999993" customHeight="1" x14ac:dyDescent="0.25">
      <c r="A13" s="262">
        <v>3000179082831.2002</v>
      </c>
      <c r="B13" s="262"/>
      <c r="C13" s="263" t="s">
        <v>139</v>
      </c>
      <c r="D13" s="264">
        <v>839</v>
      </c>
      <c r="E13" s="264"/>
      <c r="F13" s="265">
        <v>36</v>
      </c>
      <c r="G13" s="265"/>
      <c r="H13" s="266">
        <v>0.29602000000000001</v>
      </c>
      <c r="I13" s="266"/>
      <c r="J13" s="264">
        <v>248.36</v>
      </c>
      <c r="K13" s="264"/>
      <c r="L13" s="106">
        <v>745.08</v>
      </c>
    </row>
    <row r="14" spans="1:20" ht="8.25" customHeight="1" x14ac:dyDescent="0.25">
      <c r="A14" s="262">
        <v>3000179082926.2002</v>
      </c>
      <c r="B14" s="262"/>
      <c r="C14" s="263" t="s">
        <v>173</v>
      </c>
      <c r="D14" s="264">
        <v>865</v>
      </c>
      <c r="E14" s="264"/>
      <c r="F14" s="265">
        <v>36</v>
      </c>
      <c r="G14" s="265"/>
      <c r="H14" s="266">
        <v>0.29602000000000001</v>
      </c>
      <c r="I14" s="266"/>
      <c r="J14" s="264">
        <v>256.06</v>
      </c>
      <c r="K14" s="264"/>
      <c r="L14" s="106">
        <v>768.17</v>
      </c>
    </row>
    <row r="15" spans="1:20" ht="16.5" customHeight="1" x14ac:dyDescent="0.25">
      <c r="A15" s="267" t="s">
        <v>122</v>
      </c>
      <c r="B15" s="267"/>
      <c r="C15" s="268" t="s">
        <v>133</v>
      </c>
      <c r="D15" s="268" t="s">
        <v>134</v>
      </c>
      <c r="E15" s="267" t="s">
        <v>135</v>
      </c>
      <c r="F15" s="267"/>
      <c r="G15" s="92" t="s">
        <v>172</v>
      </c>
      <c r="H15" s="92"/>
      <c r="I15" s="269" t="s">
        <v>254</v>
      </c>
      <c r="J15" s="269"/>
      <c r="K15" s="270" t="s">
        <v>255</v>
      </c>
      <c r="L15" s="270"/>
      <c r="M15" s="270"/>
      <c r="N15" s="270"/>
      <c r="O15" s="270"/>
      <c r="P15" s="270"/>
      <c r="Q15" s="270"/>
      <c r="R15" s="270"/>
      <c r="S15" s="270"/>
    </row>
    <row r="16" spans="1:20" ht="9" customHeight="1" x14ac:dyDescent="0.25">
      <c r="A16" s="262">
        <v>3000173808017.1001</v>
      </c>
      <c r="B16" s="262"/>
      <c r="C16" s="263" t="s">
        <v>139</v>
      </c>
      <c r="D16" s="106">
        <v>839</v>
      </c>
      <c r="E16" s="265">
        <v>36</v>
      </c>
      <c r="F16" s="265"/>
      <c r="G16" s="266">
        <v>0.29602000000000001</v>
      </c>
      <c r="H16" s="266"/>
      <c r="I16" s="264">
        <v>248.36</v>
      </c>
      <c r="J16" s="264"/>
      <c r="K16" s="271">
        <v>745.08</v>
      </c>
      <c r="L16" s="271"/>
      <c r="M16" s="271"/>
      <c r="N16" s="271"/>
      <c r="O16" s="271"/>
      <c r="P16" s="271"/>
      <c r="Q16" s="271"/>
      <c r="R16" s="271"/>
      <c r="S16" s="271"/>
    </row>
    <row r="17" spans="1:19" ht="8.25" customHeight="1" x14ac:dyDescent="0.25">
      <c r="A17" s="262">
        <v>3000173808560.2002</v>
      </c>
      <c r="B17" s="262"/>
      <c r="C17" s="263" t="s">
        <v>173</v>
      </c>
      <c r="D17" s="106">
        <v>865</v>
      </c>
      <c r="E17" s="265">
        <v>36</v>
      </c>
      <c r="F17" s="265"/>
      <c r="G17" s="266">
        <v>0.29602000000000001</v>
      </c>
      <c r="H17" s="266"/>
      <c r="I17" s="264">
        <v>256.06</v>
      </c>
      <c r="J17" s="264"/>
      <c r="K17" s="271">
        <v>768.17</v>
      </c>
      <c r="L17" s="271"/>
      <c r="M17" s="271"/>
      <c r="N17" s="271"/>
      <c r="O17" s="271"/>
      <c r="P17" s="271"/>
      <c r="Q17" s="271"/>
      <c r="R17" s="271"/>
      <c r="S17" s="271"/>
    </row>
    <row r="18" spans="1:19" ht="8.25" customHeight="1" x14ac:dyDescent="0.25">
      <c r="A18" s="262">
        <v>3000178718873.1001</v>
      </c>
      <c r="B18" s="262"/>
      <c r="C18" s="263" t="s">
        <v>256</v>
      </c>
      <c r="D18" s="272">
        <v>1345</v>
      </c>
      <c r="E18" s="265">
        <v>36</v>
      </c>
      <c r="F18" s="265"/>
      <c r="G18" s="266">
        <v>0.31472</v>
      </c>
      <c r="H18" s="266"/>
      <c r="I18" s="264">
        <v>423.3</v>
      </c>
      <c r="J18" s="264"/>
      <c r="K18" s="126">
        <v>1269.9000000000001</v>
      </c>
      <c r="L18" s="126"/>
      <c r="M18" s="126"/>
      <c r="N18" s="126"/>
      <c r="O18" s="126"/>
      <c r="P18" s="126"/>
      <c r="Q18" s="126"/>
      <c r="R18" s="126"/>
      <c r="S18" s="126"/>
    </row>
    <row r="19" spans="1:19" ht="9" customHeight="1" x14ac:dyDescent="0.25">
      <c r="A19" s="262">
        <v>3000173809257.1001</v>
      </c>
      <c r="B19" s="262"/>
      <c r="C19" s="263" t="s">
        <v>142</v>
      </c>
      <c r="D19" s="272">
        <v>1400</v>
      </c>
      <c r="E19" s="265">
        <v>36</v>
      </c>
      <c r="F19" s="265"/>
      <c r="G19" s="266">
        <v>0.31472</v>
      </c>
      <c r="H19" s="266"/>
      <c r="I19" s="264">
        <v>440.61</v>
      </c>
      <c r="J19" s="264"/>
      <c r="K19" s="126">
        <v>1321.82</v>
      </c>
      <c r="L19" s="126"/>
      <c r="M19" s="126"/>
      <c r="N19" s="126"/>
      <c r="O19" s="126"/>
      <c r="P19" s="126"/>
      <c r="Q19" s="126"/>
      <c r="R19" s="126"/>
      <c r="S19" s="126"/>
    </row>
    <row r="20" spans="1:19" ht="8.25" customHeight="1" x14ac:dyDescent="0.25">
      <c r="A20" s="262">
        <v>3000173809563.1001</v>
      </c>
      <c r="B20" s="262"/>
      <c r="C20" s="263" t="s">
        <v>145</v>
      </c>
      <c r="D20" s="272">
        <v>2038</v>
      </c>
      <c r="E20" s="265">
        <v>36</v>
      </c>
      <c r="F20" s="265"/>
      <c r="G20" s="266">
        <v>0.31472</v>
      </c>
      <c r="H20" s="266"/>
      <c r="I20" s="264">
        <v>641.4</v>
      </c>
      <c r="J20" s="264"/>
      <c r="K20" s="126">
        <v>1924.2</v>
      </c>
      <c r="L20" s="126"/>
      <c r="M20" s="126"/>
      <c r="N20" s="126"/>
      <c r="O20" s="126"/>
      <c r="P20" s="126"/>
      <c r="Q20" s="126"/>
      <c r="R20" s="126"/>
      <c r="S20" s="126"/>
    </row>
    <row r="21" spans="1:19" ht="8.25" customHeight="1" x14ac:dyDescent="0.25">
      <c r="A21" s="273">
        <v>3000179083036.2002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63" t="s">
        <v>256</v>
      </c>
      <c r="O21" s="125">
        <v>1345</v>
      </c>
      <c r="P21" s="104">
        <v>36</v>
      </c>
      <c r="Q21" s="124">
        <v>0.31472</v>
      </c>
      <c r="R21" s="106">
        <v>423.3</v>
      </c>
      <c r="S21" s="109">
        <v>1269.9000000000001</v>
      </c>
    </row>
    <row r="22" spans="1:19" ht="9" customHeight="1" x14ac:dyDescent="0.25">
      <c r="A22" s="273">
        <v>3000179083147.2002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63" t="s">
        <v>142</v>
      </c>
      <c r="O22" s="125">
        <v>1400</v>
      </c>
      <c r="P22" s="104">
        <v>36</v>
      </c>
      <c r="Q22" s="124">
        <v>0.31472</v>
      </c>
      <c r="R22" s="106">
        <v>440.61</v>
      </c>
      <c r="S22" s="109">
        <v>1321.82</v>
      </c>
    </row>
    <row r="23" spans="1:19" ht="8.25" customHeight="1" x14ac:dyDescent="0.25">
      <c r="A23" s="273">
        <v>3000179083214.2002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63" t="s">
        <v>145</v>
      </c>
      <c r="O23" s="125">
        <v>2038</v>
      </c>
      <c r="P23" s="104">
        <v>36</v>
      </c>
      <c r="Q23" s="124">
        <v>0.31472</v>
      </c>
      <c r="R23" s="106">
        <v>641.4</v>
      </c>
      <c r="S23" s="109">
        <v>1924.2</v>
      </c>
    </row>
    <row r="24" spans="1:19" ht="8.25" customHeight="1" x14ac:dyDescent="0.25">
      <c r="A24" s="262">
        <v>3000173809907.1001</v>
      </c>
      <c r="B24" s="262"/>
      <c r="C24" s="263" t="s">
        <v>174</v>
      </c>
      <c r="D24" s="272">
        <v>1278</v>
      </c>
      <c r="E24" s="265">
        <v>36</v>
      </c>
      <c r="F24" s="265"/>
      <c r="G24" s="274">
        <v>0.2989</v>
      </c>
      <c r="H24" s="274"/>
      <c r="I24" s="264">
        <v>381.99</v>
      </c>
      <c r="J24" s="264"/>
      <c r="K24" s="126">
        <v>1145.98</v>
      </c>
      <c r="L24" s="126"/>
      <c r="M24" s="101">
        <v>3000179083293.2002</v>
      </c>
      <c r="N24" s="263" t="s">
        <v>174</v>
      </c>
      <c r="O24" s="125">
        <v>1278</v>
      </c>
      <c r="P24" s="104">
        <v>36</v>
      </c>
      <c r="Q24" s="127">
        <v>0.2989</v>
      </c>
      <c r="R24" s="106">
        <v>381.99</v>
      </c>
      <c r="S24" s="109">
        <v>1145.98</v>
      </c>
    </row>
    <row r="25" spans="1:19" ht="9" customHeight="1" x14ac:dyDescent="0.25">
      <c r="A25" s="262">
        <v>3000174343062.1001</v>
      </c>
      <c r="B25" s="262"/>
      <c r="C25" s="263" t="s">
        <v>177</v>
      </c>
      <c r="D25" s="272">
        <v>1665</v>
      </c>
      <c r="E25" s="265">
        <v>36</v>
      </c>
      <c r="F25" s="265"/>
      <c r="G25" s="274">
        <v>0.2989</v>
      </c>
      <c r="H25" s="274"/>
      <c r="I25" s="264">
        <v>497.67</v>
      </c>
      <c r="J25" s="264"/>
      <c r="K25" s="126">
        <v>1493.01</v>
      </c>
      <c r="L25" s="126"/>
      <c r="M25" s="101">
        <v>3000179083370.2002</v>
      </c>
      <c r="N25" s="263" t="s">
        <v>177</v>
      </c>
      <c r="O25" s="125">
        <v>1665</v>
      </c>
      <c r="P25" s="104">
        <v>36</v>
      </c>
      <c r="Q25" s="127">
        <v>0.2989</v>
      </c>
      <c r="R25" s="106">
        <v>497.67</v>
      </c>
      <c r="S25" s="109">
        <v>1493.01</v>
      </c>
    </row>
    <row r="26" spans="1:19" ht="8.25" customHeight="1" x14ac:dyDescent="0.25">
      <c r="A26" s="262">
        <v>3000174344378.1001</v>
      </c>
      <c r="B26" s="262"/>
      <c r="C26" s="263" t="s">
        <v>179</v>
      </c>
      <c r="D26" s="272">
        <v>1844</v>
      </c>
      <c r="E26" s="265">
        <v>36</v>
      </c>
      <c r="F26" s="265"/>
      <c r="G26" s="274">
        <v>0.2989</v>
      </c>
      <c r="H26" s="274"/>
      <c r="I26" s="264">
        <v>551.16999999999996</v>
      </c>
      <c r="J26" s="264"/>
      <c r="K26" s="126">
        <v>1653.51</v>
      </c>
      <c r="L26" s="126"/>
      <c r="M26" s="101">
        <v>3000179083440.2002</v>
      </c>
      <c r="N26" s="263" t="s">
        <v>179</v>
      </c>
      <c r="O26" s="125">
        <v>1844</v>
      </c>
      <c r="P26" s="104">
        <v>36</v>
      </c>
      <c r="Q26" s="127">
        <v>0.2989</v>
      </c>
      <c r="R26" s="106">
        <v>551.16999999999996</v>
      </c>
      <c r="S26" s="109">
        <v>1653.51</v>
      </c>
    </row>
    <row r="27" spans="1:19" ht="10.35" customHeight="1" x14ac:dyDescent="0.25">
      <c r="A27" s="110"/>
      <c r="B27" s="110"/>
      <c r="C27" s="95"/>
      <c r="D27" s="95"/>
      <c r="E27" s="110"/>
      <c r="F27" s="110"/>
      <c r="G27" s="110"/>
      <c r="H27" s="110"/>
      <c r="I27" s="110"/>
      <c r="J27" s="110"/>
      <c r="K27" s="275" t="s">
        <v>257</v>
      </c>
      <c r="L27" s="275"/>
      <c r="M27" s="276">
        <v>3000179413175.1001</v>
      </c>
      <c r="N27" s="277" t="s">
        <v>258</v>
      </c>
      <c r="O27" s="278">
        <v>1805</v>
      </c>
      <c r="P27" s="104">
        <v>36</v>
      </c>
      <c r="Q27" s="127">
        <v>0.2989</v>
      </c>
      <c r="R27" s="106">
        <v>539.51</v>
      </c>
      <c r="S27" s="109">
        <v>1618.54</v>
      </c>
    </row>
    <row r="28" spans="1:19" ht="8.25" customHeight="1" x14ac:dyDescent="0.25">
      <c r="A28" s="110"/>
      <c r="B28" s="110"/>
      <c r="C28" s="95"/>
      <c r="D28" s="95"/>
      <c r="E28" s="110"/>
      <c r="F28" s="110"/>
      <c r="G28" s="110"/>
      <c r="H28" s="110"/>
      <c r="I28" s="110"/>
      <c r="J28" s="110"/>
      <c r="K28" s="275" t="s">
        <v>257</v>
      </c>
      <c r="L28" s="275"/>
      <c r="M28" s="276">
        <v>3000179413511.1001</v>
      </c>
      <c r="N28" s="277" t="s">
        <v>259</v>
      </c>
      <c r="O28" s="278">
        <v>1984</v>
      </c>
      <c r="P28" s="104">
        <v>36</v>
      </c>
      <c r="Q28" s="127">
        <v>0.2989</v>
      </c>
      <c r="R28" s="106">
        <v>593.02</v>
      </c>
      <c r="S28" s="109">
        <v>1779.05</v>
      </c>
    </row>
    <row r="29" spans="1:19" ht="8.25" customHeight="1" x14ac:dyDescent="0.25">
      <c r="A29" s="262">
        <v>3000173811266.1001</v>
      </c>
      <c r="B29" s="262"/>
      <c r="C29" s="263" t="s">
        <v>180</v>
      </c>
      <c r="D29" s="272">
        <v>1639</v>
      </c>
      <c r="E29" s="265">
        <v>36</v>
      </c>
      <c r="F29" s="265"/>
      <c r="G29" s="266">
        <v>0.31041000000000002</v>
      </c>
      <c r="H29" s="266"/>
      <c r="I29" s="264">
        <v>508.76</v>
      </c>
      <c r="J29" s="264"/>
      <c r="K29" s="126">
        <v>1526.29</v>
      </c>
      <c r="L29" s="126"/>
      <c r="M29" s="126"/>
      <c r="N29" s="126"/>
      <c r="O29" s="126"/>
      <c r="P29" s="126"/>
      <c r="Q29" s="126"/>
      <c r="R29" s="126"/>
      <c r="S29" s="126"/>
    </row>
    <row r="30" spans="1:19" ht="9" customHeight="1" x14ac:dyDescent="0.25">
      <c r="A30" s="262">
        <v>3000173812724.1001</v>
      </c>
      <c r="B30" s="262"/>
      <c r="C30" s="263" t="s">
        <v>182</v>
      </c>
      <c r="D30" s="272">
        <v>1995</v>
      </c>
      <c r="E30" s="265">
        <v>36</v>
      </c>
      <c r="F30" s="265"/>
      <c r="G30" s="266">
        <v>0.31041000000000002</v>
      </c>
      <c r="H30" s="266"/>
      <c r="I30" s="264">
        <v>619.27</v>
      </c>
      <c r="J30" s="264"/>
      <c r="K30" s="126">
        <v>1857.8</v>
      </c>
      <c r="L30" s="126"/>
      <c r="M30" s="126"/>
      <c r="N30" s="126"/>
      <c r="O30" s="126"/>
      <c r="P30" s="126"/>
      <c r="Q30" s="126"/>
      <c r="R30" s="126"/>
      <c r="S30" s="126"/>
    </row>
    <row r="31" spans="1:19" ht="8.25" customHeight="1" x14ac:dyDescent="0.25">
      <c r="A31" s="262">
        <v>3000171636890.2998</v>
      </c>
      <c r="B31" s="262"/>
      <c r="C31" s="263" t="s">
        <v>151</v>
      </c>
      <c r="D31" s="272">
        <v>2660</v>
      </c>
      <c r="E31" s="265">
        <v>36</v>
      </c>
      <c r="F31" s="265"/>
      <c r="G31" s="266">
        <v>0.31041000000000002</v>
      </c>
      <c r="H31" s="266"/>
      <c r="I31" s="264">
        <v>825.69</v>
      </c>
      <c r="J31" s="264"/>
      <c r="K31" s="126">
        <v>2477.0700000000002</v>
      </c>
      <c r="L31" s="126"/>
      <c r="M31" s="126"/>
      <c r="N31" s="126"/>
      <c r="O31" s="126"/>
      <c r="P31" s="126"/>
      <c r="Q31" s="126"/>
      <c r="R31" s="126"/>
      <c r="S31" s="126"/>
    </row>
    <row r="32" spans="1:19" ht="8.25" customHeight="1" x14ac:dyDescent="0.25">
      <c r="A32" s="273">
        <v>3000179083534.2002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63" t="s">
        <v>180</v>
      </c>
      <c r="O32" s="125">
        <v>1639</v>
      </c>
      <c r="P32" s="104">
        <v>36</v>
      </c>
      <c r="Q32" s="124">
        <v>0.31041000000000002</v>
      </c>
      <c r="R32" s="106">
        <v>508.76</v>
      </c>
      <c r="S32" s="109">
        <v>1526.29</v>
      </c>
    </row>
    <row r="33" spans="1:19" ht="9" customHeight="1" x14ac:dyDescent="0.25">
      <c r="A33" s="273">
        <v>3000179083597.2002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63" t="s">
        <v>182</v>
      </c>
      <c r="O33" s="125">
        <v>1995</v>
      </c>
      <c r="P33" s="104">
        <v>36</v>
      </c>
      <c r="Q33" s="124">
        <v>0.31041000000000002</v>
      </c>
      <c r="R33" s="106">
        <v>619.27</v>
      </c>
      <c r="S33" s="109">
        <v>1857.8</v>
      </c>
    </row>
    <row r="34" spans="1:19" ht="8.25" customHeight="1" x14ac:dyDescent="0.25">
      <c r="A34" s="273">
        <v>3000179083673.2002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63" t="s">
        <v>151</v>
      </c>
      <c r="O34" s="125">
        <v>2660</v>
      </c>
      <c r="P34" s="104">
        <v>36</v>
      </c>
      <c r="Q34" s="124">
        <v>0.31041000000000002</v>
      </c>
      <c r="R34" s="106">
        <v>825.69</v>
      </c>
      <c r="S34" s="109">
        <v>2477.0700000000002</v>
      </c>
    </row>
    <row r="35" spans="1:19" ht="8.25" customHeight="1" x14ac:dyDescent="0.25">
      <c r="A35" s="262">
        <v>3000171620003.2998</v>
      </c>
      <c r="B35" s="262"/>
      <c r="C35" s="279" t="s">
        <v>152</v>
      </c>
      <c r="D35" s="272">
        <v>3079</v>
      </c>
      <c r="E35" s="265">
        <v>36</v>
      </c>
      <c r="F35" s="265"/>
      <c r="G35" s="266">
        <v>0.31041000000000002</v>
      </c>
      <c r="H35" s="266"/>
      <c r="I35" s="264">
        <v>955.75</v>
      </c>
      <c r="J35" s="264"/>
      <c r="K35" s="126">
        <v>2867.26</v>
      </c>
      <c r="L35" s="126"/>
      <c r="M35" s="126"/>
      <c r="N35" s="126"/>
      <c r="O35" s="126"/>
      <c r="P35" s="126"/>
      <c r="Q35" s="126"/>
      <c r="R35" s="126"/>
      <c r="S35" s="126"/>
    </row>
    <row r="36" spans="1:19" ht="8.25" customHeight="1" x14ac:dyDescent="0.25">
      <c r="A36" s="262">
        <v>3000173813521.1001</v>
      </c>
      <c r="B36" s="262"/>
      <c r="C36" s="279" t="s">
        <v>153</v>
      </c>
      <c r="D36" s="272">
        <v>2368</v>
      </c>
      <c r="E36" s="265">
        <v>36</v>
      </c>
      <c r="F36" s="265"/>
      <c r="G36" s="266">
        <v>0.31041000000000002</v>
      </c>
      <c r="H36" s="266"/>
      <c r="I36" s="264">
        <v>735.05</v>
      </c>
      <c r="J36" s="264"/>
      <c r="K36" s="126">
        <v>2205.15</v>
      </c>
      <c r="L36" s="126"/>
      <c r="M36" s="126"/>
      <c r="N36" s="126"/>
      <c r="O36" s="126"/>
      <c r="P36" s="126"/>
      <c r="Q36" s="126"/>
      <c r="R36" s="126"/>
      <c r="S36" s="126"/>
    </row>
    <row r="37" spans="1:19" ht="8.25" customHeight="1" x14ac:dyDescent="0.25">
      <c r="A37" s="273">
        <v>3000179083815.2002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63" t="s">
        <v>152</v>
      </c>
      <c r="O37" s="125">
        <v>3079</v>
      </c>
      <c r="P37" s="104">
        <v>36</v>
      </c>
      <c r="Q37" s="124">
        <v>0.31041000000000002</v>
      </c>
      <c r="R37" s="106">
        <v>955.75</v>
      </c>
      <c r="S37" s="109">
        <v>2867.26</v>
      </c>
    </row>
    <row r="38" spans="1:19" ht="8.25" customHeight="1" x14ac:dyDescent="0.25">
      <c r="A38" s="273">
        <v>3000179083864.2002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63" t="s">
        <v>153</v>
      </c>
      <c r="O38" s="125">
        <v>2368</v>
      </c>
      <c r="P38" s="104">
        <v>36</v>
      </c>
      <c r="Q38" s="124">
        <v>0.31041000000000002</v>
      </c>
      <c r="R38" s="106">
        <v>735.05</v>
      </c>
      <c r="S38" s="109">
        <v>2205.15</v>
      </c>
    </row>
    <row r="39" spans="1:19" ht="41.25" customHeight="1" x14ac:dyDescent="0.15">
      <c r="A39" s="258" t="s">
        <v>119</v>
      </c>
      <c r="B39" s="258"/>
      <c r="C39" s="259" t="s">
        <v>133</v>
      </c>
      <c r="D39" s="258" t="s">
        <v>134</v>
      </c>
      <c r="E39" s="258"/>
      <c r="F39" s="258" t="s">
        <v>135</v>
      </c>
      <c r="G39" s="258"/>
      <c r="H39" s="260" t="s">
        <v>252</v>
      </c>
      <c r="I39" s="260"/>
      <c r="J39" s="261" t="s">
        <v>253</v>
      </c>
      <c r="K39" s="261"/>
      <c r="L39" s="259" t="s">
        <v>138</v>
      </c>
    </row>
    <row r="40" spans="1:19" ht="9.9499999999999993" customHeight="1" x14ac:dyDescent="0.25">
      <c r="A40" s="262">
        <v>3000179083957.2002</v>
      </c>
      <c r="B40" s="262"/>
      <c r="C40" s="263" t="s">
        <v>139</v>
      </c>
      <c r="D40" s="264">
        <v>848</v>
      </c>
      <c r="E40" s="264"/>
      <c r="F40" s="265">
        <v>48</v>
      </c>
      <c r="G40" s="265"/>
      <c r="H40" s="266">
        <v>0.24542</v>
      </c>
      <c r="I40" s="266"/>
      <c r="J40" s="264">
        <v>208.12</v>
      </c>
      <c r="K40" s="264"/>
      <c r="L40" s="106">
        <v>832.46</v>
      </c>
    </row>
    <row r="41" spans="1:19" ht="8.25" customHeight="1" x14ac:dyDescent="0.25">
      <c r="A41" s="262">
        <v>3000179084016.2002</v>
      </c>
      <c r="B41" s="262"/>
      <c r="C41" s="263" t="s">
        <v>173</v>
      </c>
      <c r="D41" s="264">
        <v>874</v>
      </c>
      <c r="E41" s="264"/>
      <c r="F41" s="265">
        <v>48</v>
      </c>
      <c r="G41" s="265"/>
      <c r="H41" s="266">
        <v>0.24542</v>
      </c>
      <c r="I41" s="266"/>
      <c r="J41" s="264">
        <v>214.5</v>
      </c>
      <c r="K41" s="264"/>
      <c r="L41" s="106">
        <v>857.99</v>
      </c>
    </row>
    <row r="42" spans="1:19" ht="16.5" customHeight="1" x14ac:dyDescent="0.25">
      <c r="A42" s="267" t="s">
        <v>119</v>
      </c>
      <c r="B42" s="267"/>
      <c r="C42" s="268" t="s">
        <v>133</v>
      </c>
      <c r="D42" s="268" t="s">
        <v>134</v>
      </c>
      <c r="E42" s="267" t="s">
        <v>135</v>
      </c>
      <c r="F42" s="267"/>
      <c r="G42" s="92" t="s">
        <v>172</v>
      </c>
      <c r="H42" s="92"/>
      <c r="I42" s="269" t="s">
        <v>254</v>
      </c>
      <c r="J42" s="269"/>
      <c r="K42" s="270" t="s">
        <v>255</v>
      </c>
      <c r="L42" s="270"/>
      <c r="M42" s="270"/>
      <c r="N42" s="270"/>
      <c r="O42" s="270"/>
      <c r="P42" s="270"/>
      <c r="Q42" s="270"/>
      <c r="R42" s="270"/>
      <c r="S42" s="270"/>
    </row>
    <row r="43" spans="1:19" ht="9" customHeight="1" x14ac:dyDescent="0.25">
      <c r="A43" s="262">
        <v>3000173813788.1001</v>
      </c>
      <c r="B43" s="262"/>
      <c r="C43" s="263" t="s">
        <v>139</v>
      </c>
      <c r="D43" s="106">
        <v>848</v>
      </c>
      <c r="E43" s="265">
        <v>48</v>
      </c>
      <c r="F43" s="265"/>
      <c r="G43" s="266">
        <v>0.24542</v>
      </c>
      <c r="H43" s="266"/>
      <c r="I43" s="264">
        <v>208.12</v>
      </c>
      <c r="J43" s="264"/>
      <c r="K43" s="271">
        <v>832.46</v>
      </c>
      <c r="L43" s="271"/>
      <c r="M43" s="271"/>
      <c r="N43" s="271"/>
      <c r="O43" s="271"/>
      <c r="P43" s="271"/>
      <c r="Q43" s="271"/>
      <c r="R43" s="271"/>
      <c r="S43" s="271"/>
    </row>
    <row r="44" spans="1:19" ht="8.25" customHeight="1" x14ac:dyDescent="0.25">
      <c r="A44" s="262">
        <v>3000173813922.2002</v>
      </c>
      <c r="B44" s="262"/>
      <c r="C44" s="263" t="s">
        <v>173</v>
      </c>
      <c r="D44" s="106">
        <v>874</v>
      </c>
      <c r="E44" s="265">
        <v>48</v>
      </c>
      <c r="F44" s="265"/>
      <c r="G44" s="266">
        <v>0.24542</v>
      </c>
      <c r="H44" s="266"/>
      <c r="I44" s="264">
        <v>214.5</v>
      </c>
      <c r="J44" s="264"/>
      <c r="K44" s="271">
        <v>857.99</v>
      </c>
      <c r="L44" s="271"/>
      <c r="M44" s="271"/>
      <c r="N44" s="271"/>
      <c r="O44" s="271"/>
      <c r="P44" s="271"/>
      <c r="Q44" s="271"/>
      <c r="R44" s="271"/>
      <c r="S44" s="271"/>
    </row>
    <row r="45" spans="1:19" ht="8.25" customHeight="1" x14ac:dyDescent="0.25">
      <c r="A45" s="262">
        <v>3000178719746.1001</v>
      </c>
      <c r="B45" s="262"/>
      <c r="C45" s="263" t="s">
        <v>256</v>
      </c>
      <c r="D45" s="272">
        <v>1415</v>
      </c>
      <c r="E45" s="265">
        <v>48</v>
      </c>
      <c r="F45" s="265"/>
      <c r="G45" s="274">
        <v>0.26119999999999999</v>
      </c>
      <c r="H45" s="274"/>
      <c r="I45" s="264">
        <v>369.6</v>
      </c>
      <c r="J45" s="264"/>
      <c r="K45" s="126">
        <v>1478.39</v>
      </c>
      <c r="L45" s="126"/>
      <c r="M45" s="126"/>
      <c r="N45" s="126"/>
      <c r="O45" s="126"/>
      <c r="P45" s="126"/>
      <c r="Q45" s="126"/>
      <c r="R45" s="126"/>
      <c r="S45" s="126"/>
    </row>
    <row r="46" spans="1:19" ht="9" customHeight="1" x14ac:dyDescent="0.25">
      <c r="A46" s="262">
        <v>3000173814117.1001</v>
      </c>
      <c r="B46" s="262"/>
      <c r="C46" s="263" t="s">
        <v>142</v>
      </c>
      <c r="D46" s="272">
        <v>1409</v>
      </c>
      <c r="E46" s="265">
        <v>48</v>
      </c>
      <c r="F46" s="265"/>
      <c r="G46" s="274">
        <v>0.26119999999999999</v>
      </c>
      <c r="H46" s="274"/>
      <c r="I46" s="264">
        <v>368.03</v>
      </c>
      <c r="J46" s="264"/>
      <c r="K46" s="126">
        <v>1472.12</v>
      </c>
      <c r="L46" s="126"/>
      <c r="M46" s="126"/>
      <c r="N46" s="126"/>
      <c r="O46" s="126"/>
      <c r="P46" s="126"/>
      <c r="Q46" s="126"/>
      <c r="R46" s="126"/>
      <c r="S46" s="126"/>
    </row>
    <row r="47" spans="1:19" ht="8.25" customHeight="1" x14ac:dyDescent="0.25">
      <c r="A47" s="262">
        <v>3000171775285.2998</v>
      </c>
      <c r="B47" s="262"/>
      <c r="C47" s="263" t="s">
        <v>145</v>
      </c>
      <c r="D47" s="272">
        <v>2049</v>
      </c>
      <c r="E47" s="265">
        <v>48</v>
      </c>
      <c r="F47" s="265"/>
      <c r="G47" s="274">
        <v>0.26119999999999999</v>
      </c>
      <c r="H47" s="274"/>
      <c r="I47" s="264">
        <v>535.20000000000005</v>
      </c>
      <c r="J47" s="264"/>
      <c r="K47" s="126">
        <v>2140.8000000000002</v>
      </c>
      <c r="L47" s="126"/>
      <c r="M47" s="126"/>
      <c r="N47" s="126"/>
      <c r="O47" s="126"/>
      <c r="P47" s="126"/>
      <c r="Q47" s="126"/>
      <c r="R47" s="126"/>
      <c r="S47" s="126"/>
    </row>
    <row r="48" spans="1:19" ht="8.25" customHeight="1" x14ac:dyDescent="0.25">
      <c r="A48" s="273">
        <v>3000179084084.2002</v>
      </c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63" t="s">
        <v>256</v>
      </c>
      <c r="O48" s="125">
        <v>1415</v>
      </c>
      <c r="P48" s="104">
        <v>48</v>
      </c>
      <c r="Q48" s="127">
        <v>0.26119999999999999</v>
      </c>
      <c r="R48" s="106">
        <v>369.6</v>
      </c>
      <c r="S48" s="109">
        <v>1478.39</v>
      </c>
    </row>
    <row r="49" spans="1:19" ht="9" customHeight="1" x14ac:dyDescent="0.25">
      <c r="A49" s="273">
        <v>3000179084151.2002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63" t="s">
        <v>142</v>
      </c>
      <c r="O49" s="125">
        <v>1409</v>
      </c>
      <c r="P49" s="104">
        <v>48</v>
      </c>
      <c r="Q49" s="127">
        <v>0.26119999999999999</v>
      </c>
      <c r="R49" s="106">
        <v>368.03</v>
      </c>
      <c r="S49" s="109">
        <v>1472.12</v>
      </c>
    </row>
    <row r="50" spans="1:19" ht="8.25" customHeight="1" x14ac:dyDescent="0.25">
      <c r="A50" s="273">
        <v>3000179084210.2002</v>
      </c>
      <c r="B50" s="273"/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63" t="s">
        <v>145</v>
      </c>
      <c r="O50" s="125">
        <v>2049</v>
      </c>
      <c r="P50" s="104">
        <v>48</v>
      </c>
      <c r="Q50" s="127">
        <v>0.26119999999999999</v>
      </c>
      <c r="R50" s="106">
        <v>535.20000000000005</v>
      </c>
      <c r="S50" s="109">
        <v>2140.8000000000002</v>
      </c>
    </row>
    <row r="51" spans="1:19" ht="8.25" customHeight="1" x14ac:dyDescent="0.25">
      <c r="A51" s="262">
        <v>3000173814730.1001</v>
      </c>
      <c r="B51" s="262"/>
      <c r="C51" s="263" t="s">
        <v>174</v>
      </c>
      <c r="D51" s="272">
        <v>1355</v>
      </c>
      <c r="E51" s="265">
        <v>48</v>
      </c>
      <c r="F51" s="265"/>
      <c r="G51" s="266">
        <v>0.24753</v>
      </c>
      <c r="H51" s="266"/>
      <c r="I51" s="264">
        <v>335.4</v>
      </c>
      <c r="J51" s="264"/>
      <c r="K51" s="126">
        <v>1341.61</v>
      </c>
      <c r="L51" s="126"/>
      <c r="M51" s="101">
        <v>3000179084266.2002</v>
      </c>
      <c r="N51" s="263" t="s">
        <v>174</v>
      </c>
      <c r="O51" s="125">
        <v>1355</v>
      </c>
      <c r="P51" s="104">
        <v>48</v>
      </c>
      <c r="Q51" s="124">
        <v>0.24753</v>
      </c>
      <c r="R51" s="106">
        <v>335.4</v>
      </c>
      <c r="S51" s="109">
        <v>1341.61</v>
      </c>
    </row>
    <row r="52" spans="1:19" ht="9" customHeight="1" x14ac:dyDescent="0.25">
      <c r="A52" s="262">
        <v>3000174346232.1001</v>
      </c>
      <c r="B52" s="262"/>
      <c r="C52" s="263" t="s">
        <v>177</v>
      </c>
      <c r="D52" s="272">
        <v>1758</v>
      </c>
      <c r="E52" s="265">
        <v>48</v>
      </c>
      <c r="F52" s="265"/>
      <c r="G52" s="266">
        <v>0.24753</v>
      </c>
      <c r="H52" s="266"/>
      <c r="I52" s="264">
        <v>435.16</v>
      </c>
      <c r="J52" s="264"/>
      <c r="K52" s="126">
        <v>1740.63</v>
      </c>
      <c r="L52" s="126"/>
      <c r="M52" s="101">
        <v>3000179084329.2002</v>
      </c>
      <c r="N52" s="263" t="s">
        <v>177</v>
      </c>
      <c r="O52" s="125">
        <v>1758</v>
      </c>
      <c r="P52" s="104">
        <v>48</v>
      </c>
      <c r="Q52" s="124">
        <v>0.24753</v>
      </c>
      <c r="R52" s="106">
        <v>435.16</v>
      </c>
      <c r="S52" s="109">
        <v>1740.63</v>
      </c>
    </row>
    <row r="53" spans="1:19" ht="8.25" customHeight="1" x14ac:dyDescent="0.25">
      <c r="A53" s="262">
        <v>3000174346989.1001</v>
      </c>
      <c r="B53" s="262"/>
      <c r="C53" s="263" t="s">
        <v>179</v>
      </c>
      <c r="D53" s="272">
        <v>1937</v>
      </c>
      <c r="E53" s="265">
        <v>48</v>
      </c>
      <c r="F53" s="265"/>
      <c r="G53" s="266">
        <v>0.24753</v>
      </c>
      <c r="H53" s="266"/>
      <c r="I53" s="264">
        <v>479.47</v>
      </c>
      <c r="J53" s="264"/>
      <c r="K53" s="126">
        <v>1917.86</v>
      </c>
      <c r="L53" s="126"/>
      <c r="M53" s="101">
        <v>3000179084397.2002</v>
      </c>
      <c r="N53" s="263" t="s">
        <v>179</v>
      </c>
      <c r="O53" s="125">
        <v>1937</v>
      </c>
      <c r="P53" s="104">
        <v>48</v>
      </c>
      <c r="Q53" s="124">
        <v>0.24753</v>
      </c>
      <c r="R53" s="106">
        <v>479.47</v>
      </c>
      <c r="S53" s="109">
        <v>1917.86</v>
      </c>
    </row>
    <row r="54" spans="1:19" ht="10.35" customHeight="1" x14ac:dyDescent="0.25">
      <c r="A54" s="110"/>
      <c r="B54" s="110"/>
      <c r="C54" s="95"/>
      <c r="D54" s="95"/>
      <c r="E54" s="110"/>
      <c r="F54" s="110"/>
      <c r="G54" s="110"/>
      <c r="H54" s="110"/>
      <c r="I54" s="110"/>
      <c r="J54" s="110"/>
      <c r="K54" s="275" t="s">
        <v>257</v>
      </c>
      <c r="L54" s="275"/>
      <c r="M54" s="276">
        <v>3000179413992.1001</v>
      </c>
      <c r="N54" s="277" t="s">
        <v>258</v>
      </c>
      <c r="O54" s="278">
        <v>1895</v>
      </c>
      <c r="P54" s="280">
        <v>48</v>
      </c>
      <c r="Q54" s="124">
        <v>0.24753</v>
      </c>
      <c r="R54" s="106">
        <v>469.07</v>
      </c>
      <c r="S54" s="109">
        <v>1876.28</v>
      </c>
    </row>
    <row r="55" spans="1:19" ht="8.25" customHeight="1" x14ac:dyDescent="0.25">
      <c r="A55" s="110"/>
      <c r="B55" s="110"/>
      <c r="C55" s="95"/>
      <c r="D55" s="95"/>
      <c r="E55" s="110"/>
      <c r="F55" s="110"/>
      <c r="G55" s="110"/>
      <c r="H55" s="110"/>
      <c r="I55" s="110"/>
      <c r="J55" s="110"/>
      <c r="K55" s="275" t="s">
        <v>257</v>
      </c>
      <c r="L55" s="275"/>
      <c r="M55" s="276">
        <v>3000179413647.1001</v>
      </c>
      <c r="N55" s="277" t="s">
        <v>259</v>
      </c>
      <c r="O55" s="278">
        <v>2074</v>
      </c>
      <c r="P55" s="280">
        <v>48</v>
      </c>
      <c r="Q55" s="124">
        <v>0.24753</v>
      </c>
      <c r="R55" s="106">
        <v>513.38</v>
      </c>
      <c r="S55" s="109">
        <v>2053.5100000000002</v>
      </c>
    </row>
    <row r="56" spans="1:19" ht="8.25" customHeight="1" x14ac:dyDescent="0.25">
      <c r="A56" s="262">
        <v>3000173815232.1001</v>
      </c>
      <c r="B56" s="262"/>
      <c r="C56" s="263" t="s">
        <v>180</v>
      </c>
      <c r="D56" s="272">
        <v>1716</v>
      </c>
      <c r="E56" s="265">
        <v>48</v>
      </c>
      <c r="F56" s="265"/>
      <c r="G56" s="266">
        <v>0.25384000000000001</v>
      </c>
      <c r="H56" s="266"/>
      <c r="I56" s="264">
        <v>435.59</v>
      </c>
      <c r="J56" s="264"/>
      <c r="K56" s="126">
        <v>1742.36</v>
      </c>
      <c r="L56" s="126"/>
      <c r="M56" s="126"/>
      <c r="N56" s="126"/>
      <c r="O56" s="126"/>
      <c r="P56" s="126"/>
      <c r="Q56" s="126"/>
      <c r="R56" s="126"/>
      <c r="S56" s="126"/>
    </row>
    <row r="57" spans="1:19" ht="8.25" customHeight="1" x14ac:dyDescent="0.25">
      <c r="A57" s="262">
        <v>3000173815437.1001</v>
      </c>
      <c r="B57" s="262"/>
      <c r="C57" s="263" t="s">
        <v>182</v>
      </c>
      <c r="D57" s="272">
        <v>2070</v>
      </c>
      <c r="E57" s="265">
        <v>48</v>
      </c>
      <c r="F57" s="265"/>
      <c r="G57" s="266">
        <v>0.25384000000000001</v>
      </c>
      <c r="H57" s="266"/>
      <c r="I57" s="264">
        <v>525.45000000000005</v>
      </c>
      <c r="J57" s="264"/>
      <c r="K57" s="126">
        <v>2101.8000000000002</v>
      </c>
      <c r="L57" s="126"/>
      <c r="M57" s="126"/>
      <c r="N57" s="126"/>
      <c r="O57" s="126"/>
      <c r="P57" s="126"/>
      <c r="Q57" s="126"/>
      <c r="R57" s="126"/>
      <c r="S57" s="126"/>
    </row>
    <row r="58" spans="1:19" ht="8.25" customHeight="1" x14ac:dyDescent="0.25">
      <c r="A58" s="273">
        <v>3000179084455.2002</v>
      </c>
      <c r="B58" s="273"/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63" t="s">
        <v>180</v>
      </c>
      <c r="O58" s="125">
        <v>1716</v>
      </c>
      <c r="P58" s="104">
        <v>48</v>
      </c>
      <c r="Q58" s="124">
        <v>0.25384000000000001</v>
      </c>
      <c r="R58" s="106">
        <v>435.59</v>
      </c>
      <c r="S58" s="109">
        <v>1742.36</v>
      </c>
    </row>
    <row r="59" spans="1:19" ht="8.25" customHeight="1" x14ac:dyDescent="0.25">
      <c r="A59" s="273">
        <v>3000179084523.2002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63" t="s">
        <v>182</v>
      </c>
      <c r="O59" s="125">
        <v>2070</v>
      </c>
      <c r="P59" s="104">
        <v>48</v>
      </c>
      <c r="Q59" s="124">
        <v>0.25384000000000001</v>
      </c>
      <c r="R59" s="106">
        <v>525.45000000000005</v>
      </c>
      <c r="S59" s="109">
        <v>2101.8000000000002</v>
      </c>
    </row>
    <row r="60" spans="1:19" ht="8.25" customHeight="1" x14ac:dyDescent="0.25">
      <c r="A60" s="281">
        <v>3000171636999.2002</v>
      </c>
      <c r="B60" s="281"/>
      <c r="C60" s="282" t="s">
        <v>151</v>
      </c>
      <c r="D60" s="283">
        <v>2715</v>
      </c>
      <c r="E60" s="265">
        <v>48</v>
      </c>
      <c r="F60" s="265"/>
      <c r="G60" s="284">
        <v>0.25384000000000001</v>
      </c>
      <c r="H60" s="284"/>
      <c r="I60" s="271">
        <v>689.18</v>
      </c>
      <c r="J60" s="271"/>
      <c r="K60" s="126">
        <v>2756.7</v>
      </c>
      <c r="L60" s="126"/>
      <c r="M60" s="126"/>
      <c r="N60" s="126"/>
      <c r="O60" s="126"/>
      <c r="P60" s="126"/>
      <c r="Q60" s="126"/>
      <c r="R60" s="126"/>
      <c r="S60" s="126"/>
    </row>
    <row r="61" spans="1:19" ht="8.25" customHeight="1" x14ac:dyDescent="0.25">
      <c r="A61" s="273">
        <v>3000179084620.2002</v>
      </c>
      <c r="B61" s="273"/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82" t="s">
        <v>151</v>
      </c>
      <c r="O61" s="108">
        <v>2715</v>
      </c>
      <c r="P61" s="104">
        <v>48</v>
      </c>
      <c r="Q61" s="285">
        <v>0.25384000000000001</v>
      </c>
      <c r="R61" s="103">
        <v>689.18</v>
      </c>
      <c r="S61" s="108">
        <v>2756.7</v>
      </c>
    </row>
    <row r="62" spans="1:19" ht="8.25" customHeight="1" x14ac:dyDescent="0.25">
      <c r="A62" s="262">
        <v>3000171619813.2002</v>
      </c>
      <c r="B62" s="262"/>
      <c r="C62" s="279" t="s">
        <v>152</v>
      </c>
      <c r="D62" s="272">
        <v>3109</v>
      </c>
      <c r="E62" s="265">
        <v>48</v>
      </c>
      <c r="F62" s="265"/>
      <c r="G62" s="266">
        <v>0.25384000000000001</v>
      </c>
      <c r="H62" s="266"/>
      <c r="I62" s="264">
        <v>789.19</v>
      </c>
      <c r="J62" s="264"/>
      <c r="K62" s="126">
        <v>3156.75</v>
      </c>
      <c r="L62" s="126"/>
      <c r="M62" s="126"/>
      <c r="N62" s="126"/>
      <c r="O62" s="126"/>
      <c r="P62" s="126"/>
      <c r="Q62" s="126"/>
      <c r="R62" s="126"/>
      <c r="S62" s="126"/>
    </row>
    <row r="63" spans="1:19" ht="8.25" customHeight="1" x14ac:dyDescent="0.25">
      <c r="A63" s="262">
        <v>3000171945368.1001</v>
      </c>
      <c r="B63" s="262"/>
      <c r="C63" s="279" t="s">
        <v>153</v>
      </c>
      <c r="D63" s="272">
        <v>2465</v>
      </c>
      <c r="E63" s="265">
        <v>48</v>
      </c>
      <c r="F63" s="265"/>
      <c r="G63" s="266">
        <v>0.25384000000000001</v>
      </c>
      <c r="H63" s="266"/>
      <c r="I63" s="264">
        <v>625.72</v>
      </c>
      <c r="J63" s="264"/>
      <c r="K63" s="126">
        <v>2502.86</v>
      </c>
      <c r="L63" s="126"/>
      <c r="M63" s="126"/>
      <c r="N63" s="126"/>
      <c r="O63" s="126"/>
      <c r="P63" s="126"/>
      <c r="Q63" s="126"/>
      <c r="R63" s="126"/>
      <c r="S63" s="126"/>
    </row>
    <row r="64" spans="1:19" ht="8.25" customHeight="1" x14ac:dyDescent="0.25">
      <c r="A64" s="262">
        <v>3000179084718.2002</v>
      </c>
      <c r="B64" s="262"/>
      <c r="C64" s="263" t="s">
        <v>152</v>
      </c>
      <c r="D64" s="286">
        <v>3109</v>
      </c>
      <c r="E64" s="286"/>
      <c r="F64" s="265">
        <v>48</v>
      </c>
      <c r="G64" s="265"/>
      <c r="H64" s="266">
        <v>0.25384000000000001</v>
      </c>
      <c r="I64" s="266"/>
      <c r="J64" s="264">
        <v>789.19</v>
      </c>
      <c r="K64" s="264"/>
      <c r="L64" s="109">
        <v>3156.75</v>
      </c>
    </row>
    <row r="65" spans="1:19" ht="8.25" customHeight="1" x14ac:dyDescent="0.25">
      <c r="A65" s="262">
        <v>3000179084778.2002</v>
      </c>
      <c r="B65" s="262"/>
      <c r="C65" s="263" t="s">
        <v>153</v>
      </c>
      <c r="D65" s="286">
        <v>2465</v>
      </c>
      <c r="E65" s="286"/>
      <c r="F65" s="265">
        <v>48</v>
      </c>
      <c r="G65" s="265"/>
      <c r="H65" s="266">
        <v>0.25384000000000001</v>
      </c>
      <c r="I65" s="266"/>
      <c r="J65" s="264">
        <v>625.72</v>
      </c>
      <c r="K65" s="264"/>
      <c r="L65" s="109">
        <v>2502.86</v>
      </c>
    </row>
    <row r="66" spans="1:19" ht="9" customHeight="1" x14ac:dyDescent="0.25">
      <c r="A66" s="287">
        <v>3000177397884.2002</v>
      </c>
      <c r="B66" s="287"/>
      <c r="C66" s="277" t="s">
        <v>260</v>
      </c>
      <c r="D66" s="288">
        <v>2855</v>
      </c>
      <c r="E66" s="288"/>
      <c r="F66" s="265">
        <v>48</v>
      </c>
      <c r="G66" s="265"/>
      <c r="H66" s="266">
        <v>0.25384000000000001</v>
      </c>
      <c r="I66" s="266"/>
      <c r="J66" s="264">
        <v>724.71</v>
      </c>
      <c r="K66" s="264"/>
      <c r="L66" s="109">
        <v>2898.85</v>
      </c>
    </row>
    <row r="67" spans="1:19" ht="8.25" customHeight="1" x14ac:dyDescent="0.25">
      <c r="A67" s="254" t="s">
        <v>169</v>
      </c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</row>
    <row r="68" spans="1:19" ht="8.25" customHeight="1" x14ac:dyDescent="0.25">
      <c r="A68" s="254" t="s">
        <v>187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</row>
    <row r="69" spans="1:19" ht="8.25" customHeight="1" x14ac:dyDescent="0.25">
      <c r="A69" s="254" t="s">
        <v>248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</row>
    <row r="70" spans="1:19" ht="8.25" customHeight="1" x14ac:dyDescent="0.25">
      <c r="A70" s="255" t="s">
        <v>158</v>
      </c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</row>
    <row r="71" spans="1:19" ht="8.25" customHeight="1" x14ac:dyDescent="0.25">
      <c r="A71" s="256" t="s">
        <v>169</v>
      </c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</row>
    <row r="72" spans="1:19" ht="8.25" customHeight="1" x14ac:dyDescent="0.25">
      <c r="A72" s="256" t="s">
        <v>187</v>
      </c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</row>
    <row r="73" spans="1:19" ht="8.25" customHeight="1" x14ac:dyDescent="0.25">
      <c r="A73" s="256" t="s">
        <v>251</v>
      </c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</row>
    <row r="74" spans="1:19" ht="8.25" customHeight="1" x14ac:dyDescent="0.25">
      <c r="A74" s="257" t="s">
        <v>158</v>
      </c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257"/>
    </row>
    <row r="75" spans="1:19" ht="33" customHeight="1" x14ac:dyDescent="0.15">
      <c r="A75" s="258" t="s">
        <v>122</v>
      </c>
      <c r="B75" s="258"/>
      <c r="C75" s="259" t="s">
        <v>133</v>
      </c>
      <c r="D75" s="258" t="s">
        <v>134</v>
      </c>
      <c r="E75" s="258"/>
      <c r="F75" s="258" t="s">
        <v>135</v>
      </c>
      <c r="G75" s="258"/>
      <c r="H75" s="260" t="s">
        <v>261</v>
      </c>
      <c r="I75" s="260"/>
      <c r="J75" s="260" t="s">
        <v>262</v>
      </c>
      <c r="K75" s="260"/>
      <c r="L75" s="259" t="s">
        <v>138</v>
      </c>
    </row>
    <row r="76" spans="1:19" ht="9.9499999999999993" customHeight="1" x14ac:dyDescent="0.25">
      <c r="A76" s="262">
        <v>3000179082831.2002</v>
      </c>
      <c r="B76" s="262"/>
      <c r="C76" s="263" t="s">
        <v>139</v>
      </c>
      <c r="D76" s="264">
        <v>839</v>
      </c>
      <c r="E76" s="264"/>
      <c r="F76" s="265">
        <v>36</v>
      </c>
      <c r="G76" s="265"/>
      <c r="H76" s="266">
        <v>2.5819999999999999E-2</v>
      </c>
      <c r="I76" s="266"/>
      <c r="J76" s="264">
        <v>21.66</v>
      </c>
      <c r="K76" s="264"/>
      <c r="L76" s="106">
        <v>779.87</v>
      </c>
    </row>
    <row r="77" spans="1:19" ht="8.25" customHeight="1" x14ac:dyDescent="0.25">
      <c r="A77" s="262">
        <v>3000179082926.2002</v>
      </c>
      <c r="B77" s="262"/>
      <c r="C77" s="263" t="s">
        <v>173</v>
      </c>
      <c r="D77" s="264">
        <v>865</v>
      </c>
      <c r="E77" s="264"/>
      <c r="F77" s="265">
        <v>36</v>
      </c>
      <c r="G77" s="265"/>
      <c r="H77" s="266">
        <v>2.5819999999999999E-2</v>
      </c>
      <c r="I77" s="266"/>
      <c r="J77" s="264">
        <v>22.33</v>
      </c>
      <c r="K77" s="264"/>
      <c r="L77" s="106">
        <v>804.03</v>
      </c>
    </row>
    <row r="78" spans="1:19" ht="16.5" customHeight="1" x14ac:dyDescent="0.25">
      <c r="A78" s="267" t="s">
        <v>122</v>
      </c>
      <c r="B78" s="267"/>
      <c r="C78" s="268" t="s">
        <v>133</v>
      </c>
      <c r="D78" s="268" t="s">
        <v>134</v>
      </c>
      <c r="E78" s="267" t="s">
        <v>135</v>
      </c>
      <c r="F78" s="267"/>
      <c r="G78" s="92" t="s">
        <v>263</v>
      </c>
      <c r="H78" s="92"/>
      <c r="I78" s="267" t="s">
        <v>264</v>
      </c>
      <c r="J78" s="267"/>
      <c r="K78" s="267" t="s">
        <v>138</v>
      </c>
      <c r="L78" s="267"/>
      <c r="M78" s="267"/>
      <c r="N78" s="267"/>
      <c r="O78" s="267"/>
      <c r="P78" s="267"/>
      <c r="Q78" s="267"/>
      <c r="R78" s="267"/>
      <c r="S78" s="267"/>
    </row>
    <row r="79" spans="1:19" ht="9" customHeight="1" x14ac:dyDescent="0.25">
      <c r="A79" s="262">
        <v>3000173808017.1001</v>
      </c>
      <c r="B79" s="262"/>
      <c r="C79" s="263" t="s">
        <v>139</v>
      </c>
      <c r="D79" s="106">
        <v>839</v>
      </c>
      <c r="E79" s="265">
        <v>36</v>
      </c>
      <c r="F79" s="265"/>
      <c r="G79" s="266">
        <v>2.5819999999999999E-2</v>
      </c>
      <c r="H79" s="266"/>
      <c r="I79" s="264">
        <v>21.66</v>
      </c>
      <c r="J79" s="264"/>
      <c r="K79" s="264">
        <v>779.87</v>
      </c>
      <c r="L79" s="264"/>
      <c r="M79" s="264"/>
      <c r="N79" s="264"/>
      <c r="O79" s="264"/>
      <c r="P79" s="264"/>
      <c r="Q79" s="264"/>
      <c r="R79" s="264"/>
      <c r="S79" s="264"/>
    </row>
    <row r="80" spans="1:19" ht="8.25" customHeight="1" x14ac:dyDescent="0.25">
      <c r="A80" s="262">
        <v>3000173808560.2002</v>
      </c>
      <c r="B80" s="262"/>
      <c r="C80" s="263" t="s">
        <v>173</v>
      </c>
      <c r="D80" s="106">
        <v>865</v>
      </c>
      <c r="E80" s="265">
        <v>36</v>
      </c>
      <c r="F80" s="265"/>
      <c r="G80" s="266">
        <v>2.5819999999999999E-2</v>
      </c>
      <c r="H80" s="266"/>
      <c r="I80" s="264">
        <v>22.33</v>
      </c>
      <c r="J80" s="264"/>
      <c r="K80" s="264">
        <v>804.03</v>
      </c>
      <c r="L80" s="264"/>
      <c r="M80" s="264"/>
      <c r="N80" s="264"/>
      <c r="O80" s="264"/>
      <c r="P80" s="264"/>
      <c r="Q80" s="264"/>
      <c r="R80" s="264"/>
      <c r="S80" s="264"/>
    </row>
    <row r="81" spans="1:19" ht="8.25" customHeight="1" x14ac:dyDescent="0.25">
      <c r="A81" s="262">
        <v>3000178718873.1001</v>
      </c>
      <c r="B81" s="262"/>
      <c r="C81" s="263" t="s">
        <v>256</v>
      </c>
      <c r="D81" s="272">
        <v>1345</v>
      </c>
      <c r="E81" s="265">
        <v>36</v>
      </c>
      <c r="F81" s="265"/>
      <c r="G81" s="266">
        <v>2.7449999999999999E-2</v>
      </c>
      <c r="H81" s="266"/>
      <c r="I81" s="264">
        <v>36.92</v>
      </c>
      <c r="J81" s="264"/>
      <c r="K81" s="126">
        <v>1329.13</v>
      </c>
      <c r="L81" s="126"/>
      <c r="M81" s="126"/>
      <c r="N81" s="126"/>
      <c r="O81" s="126"/>
      <c r="P81" s="126"/>
      <c r="Q81" s="126"/>
      <c r="R81" s="126"/>
      <c r="S81" s="126"/>
    </row>
    <row r="82" spans="1:19" ht="9" customHeight="1" x14ac:dyDescent="0.25">
      <c r="A82" s="262">
        <v>3000173809257.1001</v>
      </c>
      <c r="B82" s="262"/>
      <c r="C82" s="263" t="s">
        <v>142</v>
      </c>
      <c r="D82" s="272">
        <v>1400</v>
      </c>
      <c r="E82" s="265">
        <v>36</v>
      </c>
      <c r="F82" s="265"/>
      <c r="G82" s="266">
        <v>2.7449999999999999E-2</v>
      </c>
      <c r="H82" s="266"/>
      <c r="I82" s="264">
        <v>38.43</v>
      </c>
      <c r="J82" s="264"/>
      <c r="K82" s="126">
        <v>1383.48</v>
      </c>
      <c r="L82" s="126"/>
      <c r="M82" s="126"/>
      <c r="N82" s="126"/>
      <c r="O82" s="126"/>
      <c r="P82" s="126"/>
      <c r="Q82" s="126"/>
      <c r="R82" s="126"/>
      <c r="S82" s="126"/>
    </row>
    <row r="83" spans="1:19" ht="8.25" customHeight="1" x14ac:dyDescent="0.25">
      <c r="A83" s="262">
        <v>3000173809563.1001</v>
      </c>
      <c r="B83" s="262"/>
      <c r="C83" s="263" t="s">
        <v>145</v>
      </c>
      <c r="D83" s="272">
        <v>2038</v>
      </c>
      <c r="E83" s="265">
        <v>36</v>
      </c>
      <c r="F83" s="265"/>
      <c r="G83" s="266">
        <v>2.7449999999999999E-2</v>
      </c>
      <c r="H83" s="266"/>
      <c r="I83" s="264">
        <v>55.94</v>
      </c>
      <c r="J83" s="264"/>
      <c r="K83" s="126">
        <v>2013.95</v>
      </c>
      <c r="L83" s="126"/>
      <c r="M83" s="126"/>
      <c r="N83" s="126"/>
      <c r="O83" s="126"/>
      <c r="P83" s="126"/>
      <c r="Q83" s="126"/>
      <c r="R83" s="126"/>
      <c r="S83" s="126"/>
    </row>
    <row r="84" spans="1:19" ht="8.25" customHeight="1" x14ac:dyDescent="0.25">
      <c r="A84" s="273">
        <v>3000179083036.2002</v>
      </c>
      <c r="B84" s="273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63" t="s">
        <v>256</v>
      </c>
      <c r="O84" s="125">
        <v>1345</v>
      </c>
      <c r="P84" s="104">
        <v>36</v>
      </c>
      <c r="Q84" s="124">
        <v>2.7449999999999999E-2</v>
      </c>
      <c r="R84" s="106">
        <v>36.92</v>
      </c>
      <c r="S84" s="109">
        <v>1329.13</v>
      </c>
    </row>
    <row r="85" spans="1:19" ht="9" customHeight="1" x14ac:dyDescent="0.25">
      <c r="A85" s="273">
        <v>3000179083147.2002</v>
      </c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63" t="s">
        <v>142</v>
      </c>
      <c r="O85" s="125">
        <v>1400</v>
      </c>
      <c r="P85" s="104">
        <v>36</v>
      </c>
      <c r="Q85" s="124">
        <v>2.7449999999999999E-2</v>
      </c>
      <c r="R85" s="106">
        <v>38.43</v>
      </c>
      <c r="S85" s="109">
        <v>1383.48</v>
      </c>
    </row>
    <row r="86" spans="1:19" ht="8.25" customHeight="1" x14ac:dyDescent="0.25">
      <c r="A86" s="273">
        <v>3000179083214.2002</v>
      </c>
      <c r="B86" s="27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63" t="s">
        <v>145</v>
      </c>
      <c r="O86" s="125">
        <v>2038</v>
      </c>
      <c r="P86" s="104">
        <v>36</v>
      </c>
      <c r="Q86" s="124">
        <v>2.7449999999999999E-2</v>
      </c>
      <c r="R86" s="106">
        <v>55.94</v>
      </c>
      <c r="S86" s="109">
        <v>2013.95</v>
      </c>
    </row>
    <row r="87" spans="1:19" ht="8.25" customHeight="1" x14ac:dyDescent="0.25">
      <c r="A87" s="262">
        <v>3000173809907.1001</v>
      </c>
      <c r="B87" s="262"/>
      <c r="C87" s="263" t="s">
        <v>174</v>
      </c>
      <c r="D87" s="272">
        <v>1278</v>
      </c>
      <c r="E87" s="265">
        <v>36</v>
      </c>
      <c r="F87" s="265"/>
      <c r="G87" s="266">
        <v>2.6069999999999999E-2</v>
      </c>
      <c r="H87" s="266"/>
      <c r="I87" s="264">
        <v>33.32</v>
      </c>
      <c r="J87" s="264"/>
      <c r="K87" s="126">
        <v>1199.43</v>
      </c>
      <c r="L87" s="126"/>
      <c r="M87" s="101">
        <v>3000179083293.2002</v>
      </c>
      <c r="N87" s="263" t="s">
        <v>174</v>
      </c>
      <c r="O87" s="125">
        <v>1278</v>
      </c>
      <c r="P87" s="104">
        <v>36</v>
      </c>
      <c r="Q87" s="124">
        <v>2.6069999999999999E-2</v>
      </c>
      <c r="R87" s="106">
        <v>33.32</v>
      </c>
      <c r="S87" s="109">
        <v>1199.43</v>
      </c>
    </row>
    <row r="88" spans="1:19" ht="9" customHeight="1" x14ac:dyDescent="0.25">
      <c r="A88" s="262">
        <v>3000174343062.1001</v>
      </c>
      <c r="B88" s="262"/>
      <c r="C88" s="263" t="s">
        <v>177</v>
      </c>
      <c r="D88" s="272">
        <v>1665</v>
      </c>
      <c r="E88" s="265">
        <v>36</v>
      </c>
      <c r="F88" s="265"/>
      <c r="G88" s="266">
        <v>2.6069999999999999E-2</v>
      </c>
      <c r="H88" s="266"/>
      <c r="I88" s="264">
        <v>43.41</v>
      </c>
      <c r="J88" s="264"/>
      <c r="K88" s="126">
        <v>1562.64</v>
      </c>
      <c r="L88" s="126"/>
      <c r="M88" s="101">
        <v>3000179083370.2002</v>
      </c>
      <c r="N88" s="263" t="s">
        <v>177</v>
      </c>
      <c r="O88" s="125">
        <v>1665</v>
      </c>
      <c r="P88" s="104">
        <v>36</v>
      </c>
      <c r="Q88" s="124">
        <v>2.6069999999999999E-2</v>
      </c>
      <c r="R88" s="106">
        <v>43.41</v>
      </c>
      <c r="S88" s="109">
        <v>1562.64</v>
      </c>
    </row>
    <row r="89" spans="1:19" ht="8.25" customHeight="1" x14ac:dyDescent="0.25">
      <c r="A89" s="262">
        <v>3000174344378.1001</v>
      </c>
      <c r="B89" s="262"/>
      <c r="C89" s="263" t="s">
        <v>179</v>
      </c>
      <c r="D89" s="272">
        <v>1844</v>
      </c>
      <c r="E89" s="265">
        <v>36</v>
      </c>
      <c r="F89" s="265"/>
      <c r="G89" s="266">
        <v>2.6069999999999999E-2</v>
      </c>
      <c r="H89" s="266"/>
      <c r="I89" s="264">
        <v>48.07</v>
      </c>
      <c r="J89" s="264"/>
      <c r="K89" s="126">
        <v>1730.63</v>
      </c>
      <c r="L89" s="126"/>
      <c r="M89" s="101">
        <v>3000179083440.2002</v>
      </c>
      <c r="N89" s="263" t="s">
        <v>179</v>
      </c>
      <c r="O89" s="125">
        <v>1844</v>
      </c>
      <c r="P89" s="104">
        <v>36</v>
      </c>
      <c r="Q89" s="124">
        <v>2.6069999999999999E-2</v>
      </c>
      <c r="R89" s="106">
        <v>48.07</v>
      </c>
      <c r="S89" s="109">
        <v>1730.63</v>
      </c>
    </row>
    <row r="90" spans="1:19" ht="10.35" customHeight="1" x14ac:dyDescent="0.25">
      <c r="A90" s="110"/>
      <c r="B90" s="110"/>
      <c r="C90" s="95"/>
      <c r="D90" s="95"/>
      <c r="E90" s="110"/>
      <c r="F90" s="110"/>
      <c r="G90" s="110"/>
      <c r="H90" s="110"/>
      <c r="I90" s="110"/>
      <c r="J90" s="110"/>
      <c r="K90" s="275" t="s">
        <v>257</v>
      </c>
      <c r="L90" s="275"/>
      <c r="M90" s="276">
        <v>3000179413175.1001</v>
      </c>
      <c r="N90" s="277" t="s">
        <v>258</v>
      </c>
      <c r="O90" s="278">
        <v>1805</v>
      </c>
      <c r="P90" s="104">
        <v>36</v>
      </c>
      <c r="Q90" s="124">
        <v>2.6069999999999999E-2</v>
      </c>
      <c r="R90" s="106">
        <v>47.06</v>
      </c>
      <c r="S90" s="109">
        <v>1694.03</v>
      </c>
    </row>
    <row r="91" spans="1:19" ht="8.25" customHeight="1" x14ac:dyDescent="0.25">
      <c r="A91" s="110"/>
      <c r="B91" s="110"/>
      <c r="C91" s="95"/>
      <c r="D91" s="95"/>
      <c r="E91" s="110"/>
      <c r="F91" s="110"/>
      <c r="G91" s="110"/>
      <c r="H91" s="110"/>
      <c r="I91" s="110"/>
      <c r="J91" s="110"/>
      <c r="K91" s="275" t="s">
        <v>257</v>
      </c>
      <c r="L91" s="275"/>
      <c r="M91" s="276">
        <v>3000179413511.1001</v>
      </c>
      <c r="N91" s="277" t="s">
        <v>259</v>
      </c>
      <c r="O91" s="278">
        <v>1984</v>
      </c>
      <c r="P91" s="104">
        <v>36</v>
      </c>
      <c r="Q91" s="124">
        <v>2.6069999999999999E-2</v>
      </c>
      <c r="R91" s="106">
        <v>51.72</v>
      </c>
      <c r="S91" s="109">
        <v>1862.02</v>
      </c>
    </row>
    <row r="92" spans="1:19" ht="8.25" customHeight="1" x14ac:dyDescent="0.25">
      <c r="A92" s="262">
        <v>3000173811266.1001</v>
      </c>
      <c r="B92" s="262"/>
      <c r="C92" s="263" t="s">
        <v>180</v>
      </c>
      <c r="D92" s="272">
        <v>1639</v>
      </c>
      <c r="E92" s="265">
        <v>36</v>
      </c>
      <c r="F92" s="265"/>
      <c r="G92" s="266">
        <v>2.707E-2</v>
      </c>
      <c r="H92" s="266"/>
      <c r="I92" s="264">
        <v>44.37</v>
      </c>
      <c r="J92" s="264"/>
      <c r="K92" s="126">
        <v>1597.24</v>
      </c>
      <c r="L92" s="126"/>
      <c r="M92" s="126"/>
      <c r="N92" s="126"/>
      <c r="O92" s="126"/>
      <c r="P92" s="126"/>
      <c r="Q92" s="126"/>
      <c r="R92" s="126"/>
      <c r="S92" s="126"/>
    </row>
    <row r="93" spans="1:19" ht="9" customHeight="1" x14ac:dyDescent="0.25">
      <c r="A93" s="262">
        <v>3000173812724.1001</v>
      </c>
      <c r="B93" s="262"/>
      <c r="C93" s="263" t="s">
        <v>182</v>
      </c>
      <c r="D93" s="272">
        <v>1995</v>
      </c>
      <c r="E93" s="265">
        <v>36</v>
      </c>
      <c r="F93" s="265"/>
      <c r="G93" s="266">
        <v>2.707E-2</v>
      </c>
      <c r="H93" s="266"/>
      <c r="I93" s="264">
        <v>54</v>
      </c>
      <c r="J93" s="264"/>
      <c r="K93" s="126">
        <v>1944.17</v>
      </c>
      <c r="L93" s="126"/>
      <c r="M93" s="126"/>
      <c r="N93" s="126"/>
      <c r="O93" s="126"/>
      <c r="P93" s="126"/>
      <c r="Q93" s="126"/>
      <c r="R93" s="126"/>
      <c r="S93" s="126"/>
    </row>
    <row r="94" spans="1:19" ht="8.25" customHeight="1" x14ac:dyDescent="0.25">
      <c r="A94" s="262">
        <v>3000171636890.2998</v>
      </c>
      <c r="B94" s="262"/>
      <c r="C94" s="263" t="s">
        <v>151</v>
      </c>
      <c r="D94" s="272">
        <v>2660</v>
      </c>
      <c r="E94" s="265">
        <v>36</v>
      </c>
      <c r="F94" s="265"/>
      <c r="G94" s="266">
        <v>2.707E-2</v>
      </c>
      <c r="H94" s="266"/>
      <c r="I94" s="264">
        <v>72.010000000000005</v>
      </c>
      <c r="J94" s="264"/>
      <c r="K94" s="126">
        <v>2592.2199999999998</v>
      </c>
      <c r="L94" s="126"/>
      <c r="M94" s="126"/>
      <c r="N94" s="126"/>
      <c r="O94" s="126"/>
      <c r="P94" s="126"/>
      <c r="Q94" s="126"/>
      <c r="R94" s="126"/>
      <c r="S94" s="126"/>
    </row>
    <row r="95" spans="1:19" ht="8.25" customHeight="1" x14ac:dyDescent="0.25">
      <c r="A95" s="273">
        <v>3000179083534.2002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63" t="s">
        <v>180</v>
      </c>
      <c r="O95" s="125">
        <v>1639</v>
      </c>
      <c r="P95" s="104">
        <v>36</v>
      </c>
      <c r="Q95" s="124">
        <v>2.707E-2</v>
      </c>
      <c r="R95" s="106">
        <v>44.37</v>
      </c>
      <c r="S95" s="109">
        <v>1597.24</v>
      </c>
    </row>
    <row r="96" spans="1:19" ht="9" customHeight="1" x14ac:dyDescent="0.25">
      <c r="A96" s="273">
        <v>3000179083597.2002</v>
      </c>
      <c r="B96" s="273"/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63" t="s">
        <v>182</v>
      </c>
      <c r="O96" s="125">
        <v>1995</v>
      </c>
      <c r="P96" s="104">
        <v>36</v>
      </c>
      <c r="Q96" s="124">
        <v>2.707E-2</v>
      </c>
      <c r="R96" s="106">
        <v>54</v>
      </c>
      <c r="S96" s="109">
        <v>1944.17</v>
      </c>
    </row>
    <row r="97" spans="1:19" ht="8.25" customHeight="1" x14ac:dyDescent="0.25">
      <c r="A97" s="273">
        <v>3000179083673.2002</v>
      </c>
      <c r="B97" s="273"/>
      <c r="C97" s="273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63" t="s">
        <v>151</v>
      </c>
      <c r="O97" s="125">
        <v>2660</v>
      </c>
      <c r="P97" s="104">
        <v>36</v>
      </c>
      <c r="Q97" s="124">
        <v>2.707E-2</v>
      </c>
      <c r="R97" s="106">
        <v>72.010000000000005</v>
      </c>
      <c r="S97" s="109">
        <v>2592.2199999999998</v>
      </c>
    </row>
    <row r="98" spans="1:19" ht="8.25" customHeight="1" x14ac:dyDescent="0.25">
      <c r="A98" s="262">
        <v>3000171620003.2998</v>
      </c>
      <c r="B98" s="262"/>
      <c r="C98" s="279" t="s">
        <v>152</v>
      </c>
      <c r="D98" s="272">
        <v>3079</v>
      </c>
      <c r="E98" s="265">
        <v>36</v>
      </c>
      <c r="F98" s="265"/>
      <c r="G98" s="266">
        <v>2.707E-2</v>
      </c>
      <c r="H98" s="266"/>
      <c r="I98" s="264">
        <v>83.35</v>
      </c>
      <c r="J98" s="264"/>
      <c r="K98" s="126">
        <v>3000.55</v>
      </c>
      <c r="L98" s="126"/>
      <c r="M98" s="126"/>
      <c r="N98" s="126"/>
      <c r="O98" s="126"/>
      <c r="P98" s="126"/>
      <c r="Q98" s="126"/>
      <c r="R98" s="126"/>
      <c r="S98" s="126"/>
    </row>
    <row r="99" spans="1:19" ht="8.25" customHeight="1" x14ac:dyDescent="0.25">
      <c r="A99" s="262">
        <v>3000173813521.1001</v>
      </c>
      <c r="B99" s="262"/>
      <c r="C99" s="279" t="s">
        <v>153</v>
      </c>
      <c r="D99" s="272">
        <v>2368</v>
      </c>
      <c r="E99" s="265">
        <v>36</v>
      </c>
      <c r="F99" s="265"/>
      <c r="G99" s="266">
        <v>2.707E-2</v>
      </c>
      <c r="H99" s="266"/>
      <c r="I99" s="264">
        <v>64.099999999999994</v>
      </c>
      <c r="J99" s="264"/>
      <c r="K99" s="126">
        <v>2307.66</v>
      </c>
      <c r="L99" s="126"/>
      <c r="M99" s="126"/>
      <c r="N99" s="126"/>
      <c r="O99" s="126"/>
      <c r="P99" s="126"/>
      <c r="Q99" s="126"/>
      <c r="R99" s="126"/>
      <c r="S99" s="126"/>
    </row>
    <row r="100" spans="1:19" ht="8.25" customHeight="1" x14ac:dyDescent="0.25">
      <c r="A100" s="273">
        <v>3000179083815.2002</v>
      </c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63" t="s">
        <v>152</v>
      </c>
      <c r="O100" s="125">
        <v>3079</v>
      </c>
      <c r="P100" s="104">
        <v>36</v>
      </c>
      <c r="Q100" s="124">
        <v>2.707E-2</v>
      </c>
      <c r="R100" s="106">
        <v>83.35</v>
      </c>
      <c r="S100" s="109">
        <v>3000.55</v>
      </c>
    </row>
    <row r="101" spans="1:19" ht="8.25" customHeight="1" x14ac:dyDescent="0.25">
      <c r="A101" s="273">
        <v>3000179083864.2002</v>
      </c>
      <c r="B101" s="273"/>
      <c r="C101" s="273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63" t="s">
        <v>153</v>
      </c>
      <c r="O101" s="125">
        <v>2368</v>
      </c>
      <c r="P101" s="104">
        <v>36</v>
      </c>
      <c r="Q101" s="124">
        <v>2.707E-2</v>
      </c>
      <c r="R101" s="106">
        <v>64.099999999999994</v>
      </c>
      <c r="S101" s="109">
        <v>2307.66</v>
      </c>
    </row>
    <row r="102" spans="1:19" ht="8.4499999999999993" customHeight="1" x14ac:dyDescent="0.25">
      <c r="A102" s="254" t="s">
        <v>169</v>
      </c>
      <c r="B102" s="254"/>
      <c r="C102" s="254"/>
    </row>
    <row r="103" spans="1:19" ht="8.25" customHeight="1" x14ac:dyDescent="0.25">
      <c r="A103" s="254" t="s">
        <v>189</v>
      </c>
      <c r="B103" s="254"/>
      <c r="C103" s="254"/>
    </row>
    <row r="104" spans="1:19" ht="8.25" customHeight="1" x14ac:dyDescent="0.25">
      <c r="A104" s="254" t="s">
        <v>248</v>
      </c>
      <c r="B104" s="254"/>
      <c r="C104" s="254"/>
    </row>
    <row r="105" spans="1:19" ht="8.25" customHeight="1" x14ac:dyDescent="0.25">
      <c r="A105" s="255" t="s">
        <v>158</v>
      </c>
      <c r="B105" s="255"/>
      <c r="C105" s="255"/>
    </row>
    <row r="106" spans="1:19" ht="8.4499999999999993" customHeight="1" x14ac:dyDescent="0.25">
      <c r="A106" s="256" t="s">
        <v>169</v>
      </c>
      <c r="B106" s="256"/>
      <c r="C106" s="256"/>
    </row>
    <row r="107" spans="1:19" ht="8.25" customHeight="1" x14ac:dyDescent="0.25">
      <c r="A107" s="256" t="s">
        <v>189</v>
      </c>
      <c r="B107" s="256"/>
      <c r="C107" s="256"/>
    </row>
    <row r="108" spans="1:19" ht="8.25" customHeight="1" x14ac:dyDescent="0.25">
      <c r="A108" s="256" t="s">
        <v>251</v>
      </c>
      <c r="B108" s="256"/>
      <c r="C108" s="256"/>
    </row>
    <row r="109" spans="1:19" ht="8.25" customHeight="1" x14ac:dyDescent="0.25">
      <c r="A109" s="257" t="s">
        <v>158</v>
      </c>
      <c r="B109" s="257"/>
      <c r="C109" s="257"/>
    </row>
    <row r="110" spans="1:19" ht="33" customHeight="1" x14ac:dyDescent="0.15">
      <c r="A110" s="258" t="s">
        <v>122</v>
      </c>
      <c r="B110" s="258"/>
      <c r="C110" s="259" t="s">
        <v>133</v>
      </c>
      <c r="D110" s="258" t="s">
        <v>134</v>
      </c>
      <c r="E110" s="258"/>
      <c r="F110" s="258" t="s">
        <v>135</v>
      </c>
      <c r="G110" s="258"/>
      <c r="H110" s="260" t="s">
        <v>265</v>
      </c>
      <c r="I110" s="260"/>
      <c r="J110" s="258" t="s">
        <v>163</v>
      </c>
      <c r="K110" s="258"/>
      <c r="L110" s="259" t="s">
        <v>138</v>
      </c>
    </row>
    <row r="111" spans="1:19" ht="9.9499999999999993" customHeight="1" x14ac:dyDescent="0.25">
      <c r="A111" s="262">
        <v>3000179082831.2002</v>
      </c>
      <c r="B111" s="262"/>
      <c r="C111" s="263" t="s">
        <v>139</v>
      </c>
      <c r="D111" s="264">
        <v>839</v>
      </c>
      <c r="E111" s="264"/>
      <c r="F111" s="265">
        <v>36</v>
      </c>
      <c r="G111" s="265"/>
      <c r="H111" s="266">
        <v>7.6819999999999999E-2</v>
      </c>
      <c r="I111" s="266"/>
      <c r="J111" s="264">
        <v>64.45</v>
      </c>
      <c r="K111" s="264"/>
      <c r="L111" s="106">
        <v>773.42</v>
      </c>
    </row>
    <row r="112" spans="1:19" ht="8.25" customHeight="1" x14ac:dyDescent="0.25">
      <c r="A112" s="262">
        <v>3000179082926.2002</v>
      </c>
      <c r="B112" s="262"/>
      <c r="C112" s="263" t="s">
        <v>173</v>
      </c>
      <c r="D112" s="264">
        <v>865</v>
      </c>
      <c r="E112" s="264"/>
      <c r="F112" s="265">
        <v>36</v>
      </c>
      <c r="G112" s="265"/>
      <c r="H112" s="266">
        <v>7.6819999999999999E-2</v>
      </c>
      <c r="I112" s="266"/>
      <c r="J112" s="264">
        <v>66.45</v>
      </c>
      <c r="K112" s="264"/>
      <c r="L112" s="106">
        <v>797.39</v>
      </c>
    </row>
    <row r="113" spans="1:19" ht="24.75" customHeight="1" x14ac:dyDescent="0.15">
      <c r="A113" s="289" t="s">
        <v>122</v>
      </c>
      <c r="B113" s="289"/>
      <c r="C113" s="290" t="s">
        <v>133</v>
      </c>
      <c r="D113" s="290" t="s">
        <v>134</v>
      </c>
      <c r="E113" s="289" t="s">
        <v>135</v>
      </c>
      <c r="F113" s="289"/>
      <c r="G113" s="269" t="s">
        <v>266</v>
      </c>
      <c r="H113" s="269"/>
      <c r="I113" s="289" t="s">
        <v>163</v>
      </c>
      <c r="J113" s="289"/>
      <c r="K113" s="269" t="s">
        <v>267</v>
      </c>
      <c r="L113" s="269"/>
      <c r="M113" s="269"/>
      <c r="N113" s="269"/>
      <c r="O113" s="269"/>
      <c r="P113" s="269"/>
      <c r="Q113" s="269"/>
      <c r="R113" s="269"/>
      <c r="S113" s="269"/>
    </row>
    <row r="114" spans="1:19" ht="9" customHeight="1" x14ac:dyDescent="0.25">
      <c r="A114" s="262">
        <v>3000173808017.1001</v>
      </c>
      <c r="B114" s="262"/>
      <c r="C114" s="263" t="s">
        <v>139</v>
      </c>
      <c r="D114" s="106">
        <v>839</v>
      </c>
      <c r="E114" s="265">
        <v>36</v>
      </c>
      <c r="F114" s="265"/>
      <c r="G114" s="266">
        <v>7.6819999999999999E-2</v>
      </c>
      <c r="H114" s="266"/>
      <c r="I114" s="264">
        <v>64.45</v>
      </c>
      <c r="J114" s="264"/>
      <c r="K114" s="271">
        <v>773.42</v>
      </c>
      <c r="L114" s="271"/>
      <c r="M114" s="271"/>
      <c r="N114" s="271"/>
      <c r="O114" s="271"/>
      <c r="P114" s="271"/>
      <c r="Q114" s="271"/>
      <c r="R114" s="271"/>
      <c r="S114" s="271"/>
    </row>
    <row r="115" spans="1:19" ht="8.25" customHeight="1" x14ac:dyDescent="0.25">
      <c r="A115" s="262">
        <v>3000173808560.2002</v>
      </c>
      <c r="B115" s="262"/>
      <c r="C115" s="263" t="s">
        <v>173</v>
      </c>
      <c r="D115" s="106">
        <v>865</v>
      </c>
      <c r="E115" s="265">
        <v>36</v>
      </c>
      <c r="F115" s="265"/>
      <c r="G115" s="266">
        <v>7.6819999999999999E-2</v>
      </c>
      <c r="H115" s="266"/>
      <c r="I115" s="264">
        <v>66.45</v>
      </c>
      <c r="J115" s="264"/>
      <c r="K115" s="271">
        <v>797.39</v>
      </c>
      <c r="L115" s="271"/>
      <c r="M115" s="271"/>
      <c r="N115" s="271"/>
      <c r="O115" s="271"/>
      <c r="P115" s="271"/>
      <c r="Q115" s="271"/>
      <c r="R115" s="271"/>
      <c r="S115" s="271"/>
    </row>
    <row r="116" spans="1:19" ht="32.1" customHeight="1" x14ac:dyDescent="0.25"/>
    <row r="117" spans="1:19" ht="32.1" customHeight="1" x14ac:dyDescent="0.25"/>
    <row r="118" spans="1:19" ht="8.25" customHeight="1" x14ac:dyDescent="0.25">
      <c r="A118" s="262">
        <v>3000178718873.1001</v>
      </c>
      <c r="B118" s="262"/>
      <c r="C118" s="263" t="s">
        <v>256</v>
      </c>
      <c r="D118" s="272">
        <v>1345</v>
      </c>
      <c r="E118" s="265">
        <v>36</v>
      </c>
      <c r="F118" s="265"/>
      <c r="G118" s="266">
        <v>8.1670000000000006E-2</v>
      </c>
      <c r="H118" s="266"/>
      <c r="I118" s="264">
        <v>109.85</v>
      </c>
      <c r="J118" s="264"/>
      <c r="K118" s="126">
        <v>1318.15</v>
      </c>
      <c r="L118" s="126"/>
      <c r="M118" s="126"/>
      <c r="N118" s="126"/>
      <c r="O118" s="126"/>
      <c r="P118" s="126"/>
      <c r="Q118" s="126"/>
      <c r="R118" s="126"/>
      <c r="S118" s="126"/>
    </row>
    <row r="119" spans="1:19" ht="9" customHeight="1" x14ac:dyDescent="0.25">
      <c r="A119" s="262">
        <v>3000173809257.1001</v>
      </c>
      <c r="B119" s="262"/>
      <c r="C119" s="263" t="s">
        <v>142</v>
      </c>
      <c r="D119" s="272">
        <v>1400</v>
      </c>
      <c r="E119" s="265">
        <v>36</v>
      </c>
      <c r="F119" s="265"/>
      <c r="G119" s="266">
        <v>8.1670000000000006E-2</v>
      </c>
      <c r="H119" s="266"/>
      <c r="I119" s="264">
        <v>114.34</v>
      </c>
      <c r="J119" s="264"/>
      <c r="K119" s="126">
        <v>1372.06</v>
      </c>
      <c r="L119" s="126"/>
      <c r="M119" s="126"/>
      <c r="N119" s="126"/>
      <c r="O119" s="126"/>
      <c r="P119" s="126"/>
      <c r="Q119" s="126"/>
      <c r="R119" s="126"/>
      <c r="S119" s="126"/>
    </row>
    <row r="120" spans="1:19" ht="8.25" customHeight="1" x14ac:dyDescent="0.25">
      <c r="A120" s="262">
        <v>3000173809563.1001</v>
      </c>
      <c r="B120" s="262"/>
      <c r="C120" s="263" t="s">
        <v>145</v>
      </c>
      <c r="D120" s="272">
        <v>2038</v>
      </c>
      <c r="E120" s="265">
        <v>36</v>
      </c>
      <c r="F120" s="265"/>
      <c r="G120" s="266">
        <v>8.1670000000000006E-2</v>
      </c>
      <c r="H120" s="266"/>
      <c r="I120" s="264">
        <v>166.44</v>
      </c>
      <c r="J120" s="264"/>
      <c r="K120" s="126">
        <v>1997.32</v>
      </c>
      <c r="L120" s="126"/>
      <c r="M120" s="126"/>
      <c r="N120" s="126"/>
      <c r="O120" s="126"/>
      <c r="P120" s="126"/>
      <c r="Q120" s="126"/>
      <c r="R120" s="126"/>
      <c r="S120" s="126"/>
    </row>
    <row r="121" spans="1:19" ht="8.25" customHeight="1" x14ac:dyDescent="0.25">
      <c r="A121" s="273">
        <v>3000179083036.2002</v>
      </c>
      <c r="B121" s="273"/>
      <c r="C121" s="273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63" t="s">
        <v>256</v>
      </c>
      <c r="O121" s="125">
        <v>1345</v>
      </c>
      <c r="P121" s="104">
        <v>36</v>
      </c>
      <c r="Q121" s="124">
        <v>8.1670000000000006E-2</v>
      </c>
      <c r="R121" s="106">
        <v>109.85</v>
      </c>
      <c r="S121" s="109">
        <v>1318.15</v>
      </c>
    </row>
    <row r="122" spans="1:19" ht="9" customHeight="1" x14ac:dyDescent="0.25">
      <c r="A122" s="273">
        <v>3000179083147.2002</v>
      </c>
      <c r="B122" s="273"/>
      <c r="C122" s="273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63" t="s">
        <v>142</v>
      </c>
      <c r="O122" s="125">
        <v>1400</v>
      </c>
      <c r="P122" s="104">
        <v>36</v>
      </c>
      <c r="Q122" s="124">
        <v>8.1670000000000006E-2</v>
      </c>
      <c r="R122" s="106">
        <v>114.34</v>
      </c>
      <c r="S122" s="109">
        <v>1372.06</v>
      </c>
    </row>
    <row r="123" spans="1:19" ht="8.25" customHeight="1" x14ac:dyDescent="0.25">
      <c r="A123" s="273">
        <v>3000179083214.2002</v>
      </c>
      <c r="B123" s="273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63" t="s">
        <v>145</v>
      </c>
      <c r="O123" s="125">
        <v>2038</v>
      </c>
      <c r="P123" s="104">
        <v>36</v>
      </c>
      <c r="Q123" s="124">
        <v>8.1670000000000006E-2</v>
      </c>
      <c r="R123" s="106">
        <v>166.44</v>
      </c>
      <c r="S123" s="109">
        <v>1997.32</v>
      </c>
    </row>
    <row r="124" spans="1:19" ht="8.25" customHeight="1" x14ac:dyDescent="0.25">
      <c r="A124" s="262">
        <v>3000173809907.1001</v>
      </c>
      <c r="B124" s="262"/>
      <c r="C124" s="263" t="s">
        <v>174</v>
      </c>
      <c r="D124" s="272">
        <v>1278</v>
      </c>
      <c r="E124" s="265">
        <v>36</v>
      </c>
      <c r="F124" s="265"/>
      <c r="G124" s="266">
        <v>7.7560000000000004E-2</v>
      </c>
      <c r="H124" s="266"/>
      <c r="I124" s="264">
        <v>99.12</v>
      </c>
      <c r="J124" s="264"/>
      <c r="K124" s="126">
        <v>1189.46</v>
      </c>
      <c r="L124" s="126"/>
      <c r="M124" s="101">
        <v>3000179083293.2002</v>
      </c>
      <c r="N124" s="263" t="s">
        <v>174</v>
      </c>
      <c r="O124" s="125">
        <v>1278</v>
      </c>
      <c r="P124" s="104">
        <v>36</v>
      </c>
      <c r="Q124" s="124">
        <v>7.7560000000000004E-2</v>
      </c>
      <c r="R124" s="106">
        <v>99.12</v>
      </c>
      <c r="S124" s="109">
        <v>1189.46</v>
      </c>
    </row>
    <row r="125" spans="1:19" ht="9" customHeight="1" x14ac:dyDescent="0.25">
      <c r="A125" s="262">
        <v>3000174343062.1001</v>
      </c>
      <c r="B125" s="262"/>
      <c r="C125" s="263" t="s">
        <v>177</v>
      </c>
      <c r="D125" s="272">
        <v>1665</v>
      </c>
      <c r="E125" s="265">
        <v>36</v>
      </c>
      <c r="F125" s="265"/>
      <c r="G125" s="266">
        <v>7.7560000000000004E-2</v>
      </c>
      <c r="H125" s="266"/>
      <c r="I125" s="264">
        <v>129.13999999999999</v>
      </c>
      <c r="J125" s="264"/>
      <c r="K125" s="126">
        <v>1549.65</v>
      </c>
      <c r="L125" s="126"/>
      <c r="M125" s="101">
        <v>3000179083370.2002</v>
      </c>
      <c r="N125" s="263" t="s">
        <v>177</v>
      </c>
      <c r="O125" s="125">
        <v>1665</v>
      </c>
      <c r="P125" s="104">
        <v>36</v>
      </c>
      <c r="Q125" s="124">
        <v>7.7560000000000004E-2</v>
      </c>
      <c r="R125" s="106">
        <v>129.13999999999999</v>
      </c>
      <c r="S125" s="109">
        <v>1549.65</v>
      </c>
    </row>
    <row r="126" spans="1:19" ht="8.25" customHeight="1" x14ac:dyDescent="0.25">
      <c r="A126" s="262">
        <v>3000174344378.1001</v>
      </c>
      <c r="B126" s="262"/>
      <c r="C126" s="263" t="s">
        <v>179</v>
      </c>
      <c r="D126" s="272">
        <v>1844</v>
      </c>
      <c r="E126" s="265">
        <v>36</v>
      </c>
      <c r="F126" s="265"/>
      <c r="G126" s="266">
        <v>7.7560000000000004E-2</v>
      </c>
      <c r="H126" s="266"/>
      <c r="I126" s="264">
        <v>143.02000000000001</v>
      </c>
      <c r="J126" s="264"/>
      <c r="K126" s="126">
        <v>1716.25</v>
      </c>
      <c r="L126" s="126"/>
      <c r="M126" s="101">
        <v>3000179083440.2002</v>
      </c>
      <c r="N126" s="263" t="s">
        <v>179</v>
      </c>
      <c r="O126" s="125">
        <v>1844</v>
      </c>
      <c r="P126" s="104">
        <v>36</v>
      </c>
      <c r="Q126" s="124">
        <v>7.7560000000000004E-2</v>
      </c>
      <c r="R126" s="106">
        <v>143.02000000000001</v>
      </c>
      <c r="S126" s="109">
        <v>1716.25</v>
      </c>
    </row>
    <row r="127" spans="1:19" ht="10.35" customHeight="1" x14ac:dyDescent="0.25">
      <c r="A127" s="110"/>
      <c r="B127" s="110"/>
      <c r="C127" s="95"/>
      <c r="D127" s="95"/>
      <c r="E127" s="110"/>
      <c r="F127" s="110"/>
      <c r="G127" s="110"/>
      <c r="H127" s="110"/>
      <c r="I127" s="110"/>
      <c r="J127" s="110"/>
      <c r="K127" s="275" t="s">
        <v>257</v>
      </c>
      <c r="L127" s="275"/>
      <c r="M127" s="276">
        <v>3000179413175.1001</v>
      </c>
      <c r="N127" s="277" t="s">
        <v>258</v>
      </c>
      <c r="O127" s="278">
        <v>1805</v>
      </c>
      <c r="P127" s="104">
        <v>36</v>
      </c>
      <c r="Q127" s="124">
        <v>7.7560000000000004E-2</v>
      </c>
      <c r="R127" s="106">
        <v>140</v>
      </c>
      <c r="S127" s="109">
        <v>1679.95</v>
      </c>
    </row>
    <row r="128" spans="1:19" ht="8.25" customHeight="1" x14ac:dyDescent="0.25">
      <c r="A128" s="110"/>
      <c r="B128" s="110"/>
      <c r="C128" s="95"/>
      <c r="D128" s="95"/>
      <c r="E128" s="110"/>
      <c r="F128" s="110"/>
      <c r="G128" s="110"/>
      <c r="H128" s="110"/>
      <c r="I128" s="110"/>
      <c r="J128" s="110"/>
      <c r="K128" s="275" t="s">
        <v>257</v>
      </c>
      <c r="L128" s="275"/>
      <c r="M128" s="276">
        <v>3000179413511.1001</v>
      </c>
      <c r="N128" s="277" t="s">
        <v>259</v>
      </c>
      <c r="O128" s="278">
        <v>1984</v>
      </c>
      <c r="P128" s="104">
        <v>36</v>
      </c>
      <c r="Q128" s="124">
        <v>7.7560000000000004E-2</v>
      </c>
      <c r="R128" s="106">
        <v>153.88</v>
      </c>
      <c r="S128" s="109">
        <v>1846.55</v>
      </c>
    </row>
    <row r="129" spans="1:19" ht="8.25" customHeight="1" x14ac:dyDescent="0.25">
      <c r="A129" s="262">
        <v>3000173811266.1001</v>
      </c>
      <c r="B129" s="262"/>
      <c r="C129" s="263" t="s">
        <v>180</v>
      </c>
      <c r="D129" s="272">
        <v>1639</v>
      </c>
      <c r="E129" s="265">
        <v>36</v>
      </c>
      <c r="F129" s="265"/>
      <c r="G129" s="266">
        <v>8.0549999999999997E-2</v>
      </c>
      <c r="H129" s="266"/>
      <c r="I129" s="264">
        <v>132.02000000000001</v>
      </c>
      <c r="J129" s="264"/>
      <c r="K129" s="126">
        <v>1584.26</v>
      </c>
      <c r="L129" s="126"/>
      <c r="M129" s="126"/>
      <c r="N129" s="126"/>
      <c r="O129" s="126"/>
      <c r="P129" s="126"/>
      <c r="Q129" s="126"/>
      <c r="R129" s="126"/>
      <c r="S129" s="126"/>
    </row>
    <row r="130" spans="1:19" ht="9" customHeight="1" x14ac:dyDescent="0.25">
      <c r="A130" s="262">
        <v>3000173812724.1001</v>
      </c>
      <c r="B130" s="262"/>
      <c r="C130" s="263" t="s">
        <v>182</v>
      </c>
      <c r="D130" s="272">
        <v>1995</v>
      </c>
      <c r="E130" s="265">
        <v>36</v>
      </c>
      <c r="F130" s="265"/>
      <c r="G130" s="266">
        <v>8.0549999999999997E-2</v>
      </c>
      <c r="H130" s="266"/>
      <c r="I130" s="264">
        <v>160.69999999999999</v>
      </c>
      <c r="J130" s="264"/>
      <c r="K130" s="126">
        <v>1928.37</v>
      </c>
      <c r="L130" s="126"/>
      <c r="M130" s="126"/>
      <c r="N130" s="126"/>
      <c r="O130" s="126"/>
      <c r="P130" s="126"/>
      <c r="Q130" s="126"/>
      <c r="R130" s="126"/>
      <c r="S130" s="126"/>
    </row>
    <row r="131" spans="1:19" ht="8.25" customHeight="1" x14ac:dyDescent="0.25">
      <c r="A131" s="262">
        <v>3000171636890.2998</v>
      </c>
      <c r="B131" s="262"/>
      <c r="C131" s="263" t="s">
        <v>151</v>
      </c>
      <c r="D131" s="272">
        <v>2660</v>
      </c>
      <c r="E131" s="265">
        <v>36</v>
      </c>
      <c r="F131" s="265"/>
      <c r="G131" s="266">
        <v>8.0549999999999997E-2</v>
      </c>
      <c r="H131" s="266"/>
      <c r="I131" s="264">
        <v>214.26</v>
      </c>
      <c r="J131" s="264"/>
      <c r="K131" s="126">
        <v>2571.16</v>
      </c>
      <c r="L131" s="126"/>
      <c r="M131" s="126"/>
      <c r="N131" s="126"/>
      <c r="O131" s="126"/>
      <c r="P131" s="126"/>
      <c r="Q131" s="126"/>
      <c r="R131" s="126"/>
      <c r="S131" s="126"/>
    </row>
    <row r="132" spans="1:19" ht="8.25" customHeight="1" x14ac:dyDescent="0.25">
      <c r="A132" s="273">
        <v>3000179083534.2002</v>
      </c>
      <c r="B132" s="273"/>
      <c r="C132" s="273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63" t="s">
        <v>180</v>
      </c>
      <c r="O132" s="125">
        <v>1639</v>
      </c>
      <c r="P132" s="104">
        <v>36</v>
      </c>
      <c r="Q132" s="124">
        <v>8.0549999999999997E-2</v>
      </c>
      <c r="R132" s="106">
        <v>132.02000000000001</v>
      </c>
      <c r="S132" s="109">
        <v>1584.26</v>
      </c>
    </row>
    <row r="133" spans="1:19" ht="9" customHeight="1" x14ac:dyDescent="0.25">
      <c r="A133" s="273">
        <v>3000179083597.2002</v>
      </c>
      <c r="B133" s="273"/>
      <c r="C133" s="273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63" t="s">
        <v>182</v>
      </c>
      <c r="O133" s="125">
        <v>1995</v>
      </c>
      <c r="P133" s="104">
        <v>36</v>
      </c>
      <c r="Q133" s="124">
        <v>8.0549999999999997E-2</v>
      </c>
      <c r="R133" s="106">
        <v>160.69999999999999</v>
      </c>
      <c r="S133" s="109">
        <v>1928.37</v>
      </c>
    </row>
    <row r="134" spans="1:19" ht="8.25" customHeight="1" x14ac:dyDescent="0.25">
      <c r="A134" s="273">
        <v>3000179083673.2002</v>
      </c>
      <c r="B134" s="273"/>
      <c r="C134" s="273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63" t="s">
        <v>151</v>
      </c>
      <c r="O134" s="125">
        <v>2660</v>
      </c>
      <c r="P134" s="104">
        <v>36</v>
      </c>
      <c r="Q134" s="124">
        <v>8.0549999999999997E-2</v>
      </c>
      <c r="R134" s="106">
        <v>214.26</v>
      </c>
      <c r="S134" s="109">
        <v>2571.16</v>
      </c>
    </row>
    <row r="135" spans="1:19" ht="8.25" customHeight="1" x14ac:dyDescent="0.25">
      <c r="A135" s="262">
        <v>3000171620003.2998</v>
      </c>
      <c r="B135" s="262"/>
      <c r="C135" s="279" t="s">
        <v>152</v>
      </c>
      <c r="D135" s="272">
        <v>3079</v>
      </c>
      <c r="E135" s="265">
        <v>36</v>
      </c>
      <c r="F135" s="265"/>
      <c r="G135" s="266">
        <v>8.0549999999999997E-2</v>
      </c>
      <c r="H135" s="266"/>
      <c r="I135" s="264">
        <v>248.01</v>
      </c>
      <c r="J135" s="264"/>
      <c r="K135" s="126">
        <v>2976.16</v>
      </c>
      <c r="L135" s="126"/>
      <c r="M135" s="126"/>
      <c r="N135" s="126"/>
      <c r="O135" s="126"/>
      <c r="P135" s="126"/>
      <c r="Q135" s="126"/>
      <c r="R135" s="126"/>
      <c r="S135" s="126"/>
    </row>
    <row r="136" spans="1:19" ht="8.25" customHeight="1" x14ac:dyDescent="0.25">
      <c r="A136" s="262">
        <v>3000173813521.1001</v>
      </c>
      <c r="B136" s="262"/>
      <c r="C136" s="279" t="s">
        <v>153</v>
      </c>
      <c r="D136" s="272">
        <v>2368</v>
      </c>
      <c r="E136" s="265">
        <v>36</v>
      </c>
      <c r="F136" s="265"/>
      <c r="G136" s="266">
        <v>8.0549999999999997E-2</v>
      </c>
      <c r="H136" s="266"/>
      <c r="I136" s="264">
        <v>190.74</v>
      </c>
      <c r="J136" s="264"/>
      <c r="K136" s="126">
        <v>2288.91</v>
      </c>
      <c r="L136" s="126"/>
      <c r="M136" s="126"/>
      <c r="N136" s="126"/>
      <c r="O136" s="126"/>
      <c r="P136" s="126"/>
      <c r="Q136" s="126"/>
      <c r="R136" s="126"/>
      <c r="S136" s="126"/>
    </row>
    <row r="137" spans="1:19" ht="8.25" customHeight="1" x14ac:dyDescent="0.25">
      <c r="A137" s="273">
        <v>3000179083815.2002</v>
      </c>
      <c r="B137" s="273"/>
      <c r="C137" s="273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63" t="s">
        <v>152</v>
      </c>
      <c r="O137" s="125">
        <v>3079</v>
      </c>
      <c r="P137" s="104">
        <v>36</v>
      </c>
      <c r="Q137" s="124">
        <v>8.0549999999999997E-2</v>
      </c>
      <c r="R137" s="106">
        <v>248.01</v>
      </c>
      <c r="S137" s="109">
        <v>2976.16</v>
      </c>
    </row>
    <row r="138" spans="1:19" ht="8.25" customHeight="1" x14ac:dyDescent="0.25">
      <c r="A138" s="273">
        <v>3000179083864.2002</v>
      </c>
      <c r="B138" s="273"/>
      <c r="C138" s="273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63" t="s">
        <v>153</v>
      </c>
      <c r="O138" s="125">
        <v>2368</v>
      </c>
      <c r="P138" s="104">
        <v>36</v>
      </c>
      <c r="Q138" s="124">
        <v>8.0549999999999997E-2</v>
      </c>
      <c r="R138" s="106">
        <v>190.74</v>
      </c>
      <c r="S138" s="109">
        <v>2288.91</v>
      </c>
    </row>
  </sheetData>
  <mergeCells count="451">
    <mergeCell ref="A138:M138"/>
    <mergeCell ref="A136:B136"/>
    <mergeCell ref="E136:F136"/>
    <mergeCell ref="G136:H136"/>
    <mergeCell ref="I136:J136"/>
    <mergeCell ref="K136:S136"/>
    <mergeCell ref="A137:M137"/>
    <mergeCell ref="A133:M133"/>
    <mergeCell ref="A134:M134"/>
    <mergeCell ref="A135:B135"/>
    <mergeCell ref="E135:F135"/>
    <mergeCell ref="G135:H135"/>
    <mergeCell ref="I135:J135"/>
    <mergeCell ref="K135:S135"/>
    <mergeCell ref="A131:B131"/>
    <mergeCell ref="E131:F131"/>
    <mergeCell ref="G131:H131"/>
    <mergeCell ref="I131:J131"/>
    <mergeCell ref="K131:S131"/>
    <mergeCell ref="A132:M132"/>
    <mergeCell ref="A129:B129"/>
    <mergeCell ref="E129:F129"/>
    <mergeCell ref="G129:H129"/>
    <mergeCell ref="I129:J129"/>
    <mergeCell ref="K129:S129"/>
    <mergeCell ref="A130:B130"/>
    <mergeCell ref="E130:F130"/>
    <mergeCell ref="G130:H130"/>
    <mergeCell ref="I130:J130"/>
    <mergeCell ref="K130:S130"/>
    <mergeCell ref="A127:B127"/>
    <mergeCell ref="E127:F127"/>
    <mergeCell ref="G127:H127"/>
    <mergeCell ref="I127:J127"/>
    <mergeCell ref="K127:L127"/>
    <mergeCell ref="A128:B128"/>
    <mergeCell ref="E128:F128"/>
    <mergeCell ref="G128:H128"/>
    <mergeCell ref="I128:J128"/>
    <mergeCell ref="K128:L128"/>
    <mergeCell ref="A125:B125"/>
    <mergeCell ref="E125:F125"/>
    <mergeCell ref="G125:H125"/>
    <mergeCell ref="I125:J125"/>
    <mergeCell ref="K125:L125"/>
    <mergeCell ref="A126:B126"/>
    <mergeCell ref="E126:F126"/>
    <mergeCell ref="G126:H126"/>
    <mergeCell ref="I126:J126"/>
    <mergeCell ref="K126:L126"/>
    <mergeCell ref="A122:M122"/>
    <mergeCell ref="A123:M123"/>
    <mergeCell ref="A124:B124"/>
    <mergeCell ref="E124:F124"/>
    <mergeCell ref="G124:H124"/>
    <mergeCell ref="I124:J124"/>
    <mergeCell ref="K124:L124"/>
    <mergeCell ref="A120:B120"/>
    <mergeCell ref="E120:F120"/>
    <mergeCell ref="G120:H120"/>
    <mergeCell ref="I120:J120"/>
    <mergeCell ref="K120:S120"/>
    <mergeCell ref="A121:M121"/>
    <mergeCell ref="A118:B118"/>
    <mergeCell ref="E118:F118"/>
    <mergeCell ref="G118:H118"/>
    <mergeCell ref="I118:J118"/>
    <mergeCell ref="K118:S118"/>
    <mergeCell ref="A119:B119"/>
    <mergeCell ref="E119:F119"/>
    <mergeCell ref="G119:H119"/>
    <mergeCell ref="I119:J119"/>
    <mergeCell ref="K119:S119"/>
    <mergeCell ref="A114:B114"/>
    <mergeCell ref="E114:F114"/>
    <mergeCell ref="G114:H114"/>
    <mergeCell ref="I114:J114"/>
    <mergeCell ref="K114:S114"/>
    <mergeCell ref="A115:B115"/>
    <mergeCell ref="E115:F115"/>
    <mergeCell ref="G115:H115"/>
    <mergeCell ref="I115:J115"/>
    <mergeCell ref="K115:S115"/>
    <mergeCell ref="A112:B112"/>
    <mergeCell ref="D112:E112"/>
    <mergeCell ref="F112:G112"/>
    <mergeCell ref="H112:I112"/>
    <mergeCell ref="J112:K112"/>
    <mergeCell ref="A113:B113"/>
    <mergeCell ref="E113:F113"/>
    <mergeCell ref="G113:H113"/>
    <mergeCell ref="I113:J113"/>
    <mergeCell ref="K113:S113"/>
    <mergeCell ref="H110:I110"/>
    <mergeCell ref="J110:K110"/>
    <mergeCell ref="A111:B111"/>
    <mergeCell ref="D111:E111"/>
    <mergeCell ref="F111:G111"/>
    <mergeCell ref="H111:I111"/>
    <mergeCell ref="J111:K111"/>
    <mergeCell ref="A107:C107"/>
    <mergeCell ref="A108:C108"/>
    <mergeCell ref="A109:C109"/>
    <mergeCell ref="A110:B110"/>
    <mergeCell ref="D110:E110"/>
    <mergeCell ref="F110:G110"/>
    <mergeCell ref="A101:M101"/>
    <mergeCell ref="A102:C102"/>
    <mergeCell ref="A103:C103"/>
    <mergeCell ref="A104:C104"/>
    <mergeCell ref="A105:C105"/>
    <mergeCell ref="A106:C106"/>
    <mergeCell ref="A99:B99"/>
    <mergeCell ref="E99:F99"/>
    <mergeCell ref="G99:H99"/>
    <mergeCell ref="I99:J99"/>
    <mergeCell ref="K99:S99"/>
    <mergeCell ref="A100:M100"/>
    <mergeCell ref="A96:M96"/>
    <mergeCell ref="A97:M97"/>
    <mergeCell ref="A98:B98"/>
    <mergeCell ref="E98:F98"/>
    <mergeCell ref="G98:H98"/>
    <mergeCell ref="I98:J98"/>
    <mergeCell ref="K98:S98"/>
    <mergeCell ref="A94:B94"/>
    <mergeCell ref="E94:F94"/>
    <mergeCell ref="G94:H94"/>
    <mergeCell ref="I94:J94"/>
    <mergeCell ref="K94:S94"/>
    <mergeCell ref="A95:M95"/>
    <mergeCell ref="A92:B92"/>
    <mergeCell ref="E92:F92"/>
    <mergeCell ref="G92:H92"/>
    <mergeCell ref="I92:J92"/>
    <mergeCell ref="K92:S92"/>
    <mergeCell ref="A93:B93"/>
    <mergeCell ref="E93:F93"/>
    <mergeCell ref="G93:H93"/>
    <mergeCell ref="I93:J93"/>
    <mergeCell ref="K93:S93"/>
    <mergeCell ref="A90:B90"/>
    <mergeCell ref="E90:F90"/>
    <mergeCell ref="G90:H90"/>
    <mergeCell ref="I90:J90"/>
    <mergeCell ref="K90:L90"/>
    <mergeCell ref="A91:B91"/>
    <mergeCell ref="E91:F91"/>
    <mergeCell ref="G91:H91"/>
    <mergeCell ref="I91:J91"/>
    <mergeCell ref="K91:L91"/>
    <mergeCell ref="A88:B88"/>
    <mergeCell ref="E88:F88"/>
    <mergeCell ref="G88:H88"/>
    <mergeCell ref="I88:J88"/>
    <mergeCell ref="K88:L88"/>
    <mergeCell ref="A89:B89"/>
    <mergeCell ref="E89:F89"/>
    <mergeCell ref="G89:H89"/>
    <mergeCell ref="I89:J89"/>
    <mergeCell ref="K89:L89"/>
    <mergeCell ref="A84:M84"/>
    <mergeCell ref="A85:M85"/>
    <mergeCell ref="A86:M86"/>
    <mergeCell ref="A87:B87"/>
    <mergeCell ref="E87:F87"/>
    <mergeCell ref="G87:H87"/>
    <mergeCell ref="I87:J87"/>
    <mergeCell ref="K87:L87"/>
    <mergeCell ref="A82:B82"/>
    <mergeCell ref="E82:F82"/>
    <mergeCell ref="G82:H82"/>
    <mergeCell ref="I82:J82"/>
    <mergeCell ref="K82:S82"/>
    <mergeCell ref="A83:B83"/>
    <mergeCell ref="E83:F83"/>
    <mergeCell ref="G83:H83"/>
    <mergeCell ref="I83:J83"/>
    <mergeCell ref="K83:S83"/>
    <mergeCell ref="A80:B80"/>
    <mergeCell ref="E80:F80"/>
    <mergeCell ref="G80:H80"/>
    <mergeCell ref="I80:J80"/>
    <mergeCell ref="K80:S80"/>
    <mergeCell ref="A81:B81"/>
    <mergeCell ref="E81:F81"/>
    <mergeCell ref="G81:H81"/>
    <mergeCell ref="I81:J81"/>
    <mergeCell ref="K81:S81"/>
    <mergeCell ref="A78:B78"/>
    <mergeCell ref="E78:F78"/>
    <mergeCell ref="G78:H78"/>
    <mergeCell ref="I78:J78"/>
    <mergeCell ref="K78:S78"/>
    <mergeCell ref="A79:B79"/>
    <mergeCell ref="E79:F79"/>
    <mergeCell ref="G79:H79"/>
    <mergeCell ref="I79:J79"/>
    <mergeCell ref="K79:S79"/>
    <mergeCell ref="A76:B76"/>
    <mergeCell ref="D76:E76"/>
    <mergeCell ref="F76:G76"/>
    <mergeCell ref="H76:I76"/>
    <mergeCell ref="J76:K76"/>
    <mergeCell ref="A77:B77"/>
    <mergeCell ref="D77:E77"/>
    <mergeCell ref="F77:G77"/>
    <mergeCell ref="H77:I77"/>
    <mergeCell ref="J77:K77"/>
    <mergeCell ref="A73:L73"/>
    <mergeCell ref="A74:L74"/>
    <mergeCell ref="A75:B75"/>
    <mergeCell ref="D75:E75"/>
    <mergeCell ref="F75:G75"/>
    <mergeCell ref="H75:I75"/>
    <mergeCell ref="J75:K75"/>
    <mergeCell ref="A67:S67"/>
    <mergeCell ref="A68:S68"/>
    <mergeCell ref="A69:S69"/>
    <mergeCell ref="A70:S70"/>
    <mergeCell ref="A71:L71"/>
    <mergeCell ref="A72:L72"/>
    <mergeCell ref="A65:B65"/>
    <mergeCell ref="D65:E65"/>
    <mergeCell ref="F65:G65"/>
    <mergeCell ref="H65:I65"/>
    <mergeCell ref="J65:K65"/>
    <mergeCell ref="A66:B66"/>
    <mergeCell ref="D66:E66"/>
    <mergeCell ref="F66:G66"/>
    <mergeCell ref="H66:I66"/>
    <mergeCell ref="J66:K66"/>
    <mergeCell ref="A63:B63"/>
    <mergeCell ref="E63:F63"/>
    <mergeCell ref="G63:H63"/>
    <mergeCell ref="I63:J63"/>
    <mergeCell ref="K63:S63"/>
    <mergeCell ref="A64:B64"/>
    <mergeCell ref="D64:E64"/>
    <mergeCell ref="F64:G64"/>
    <mergeCell ref="H64:I64"/>
    <mergeCell ref="J64:K64"/>
    <mergeCell ref="A61:M61"/>
    <mergeCell ref="A62:B62"/>
    <mergeCell ref="E62:F62"/>
    <mergeCell ref="G62:H62"/>
    <mergeCell ref="I62:J62"/>
    <mergeCell ref="K62:S62"/>
    <mergeCell ref="A58:M58"/>
    <mergeCell ref="A59:M59"/>
    <mergeCell ref="A60:B60"/>
    <mergeCell ref="E60:F60"/>
    <mergeCell ref="G60:H60"/>
    <mergeCell ref="I60:J60"/>
    <mergeCell ref="K60:S60"/>
    <mergeCell ref="A56:B56"/>
    <mergeCell ref="E56:F56"/>
    <mergeCell ref="G56:H56"/>
    <mergeCell ref="I56:J56"/>
    <mergeCell ref="K56:S56"/>
    <mergeCell ref="A57:B57"/>
    <mergeCell ref="E57:F57"/>
    <mergeCell ref="G57:H57"/>
    <mergeCell ref="I57:J57"/>
    <mergeCell ref="K57:S57"/>
    <mergeCell ref="A54:B54"/>
    <mergeCell ref="E54:F54"/>
    <mergeCell ref="G54:H54"/>
    <mergeCell ref="I54:J54"/>
    <mergeCell ref="K54:L54"/>
    <mergeCell ref="A55:B55"/>
    <mergeCell ref="E55:F55"/>
    <mergeCell ref="G55:H55"/>
    <mergeCell ref="I55:J55"/>
    <mergeCell ref="K55:L55"/>
    <mergeCell ref="A52:B52"/>
    <mergeCell ref="E52:F52"/>
    <mergeCell ref="G52:H52"/>
    <mergeCell ref="I52:J52"/>
    <mergeCell ref="K52:L52"/>
    <mergeCell ref="A53:B53"/>
    <mergeCell ref="E53:F53"/>
    <mergeCell ref="G53:H53"/>
    <mergeCell ref="I53:J53"/>
    <mergeCell ref="K53:L53"/>
    <mergeCell ref="A48:M48"/>
    <mergeCell ref="A49:M49"/>
    <mergeCell ref="A50:M50"/>
    <mergeCell ref="A51:B51"/>
    <mergeCell ref="E51:F51"/>
    <mergeCell ref="G51:H51"/>
    <mergeCell ref="I51:J51"/>
    <mergeCell ref="K51:L51"/>
    <mergeCell ref="A46:B46"/>
    <mergeCell ref="E46:F46"/>
    <mergeCell ref="G46:H46"/>
    <mergeCell ref="I46:J46"/>
    <mergeCell ref="K46:S46"/>
    <mergeCell ref="A47:B47"/>
    <mergeCell ref="E47:F47"/>
    <mergeCell ref="G47:H47"/>
    <mergeCell ref="I47:J47"/>
    <mergeCell ref="K47:S47"/>
    <mergeCell ref="A44:B44"/>
    <mergeCell ref="E44:F44"/>
    <mergeCell ref="G44:H44"/>
    <mergeCell ref="I44:J44"/>
    <mergeCell ref="K44:S44"/>
    <mergeCell ref="A45:B45"/>
    <mergeCell ref="E45:F45"/>
    <mergeCell ref="G45:H45"/>
    <mergeCell ref="I45:J45"/>
    <mergeCell ref="K45:S45"/>
    <mergeCell ref="A42:B42"/>
    <mergeCell ref="E42:F42"/>
    <mergeCell ref="G42:H42"/>
    <mergeCell ref="I42:J42"/>
    <mergeCell ref="K42:S42"/>
    <mergeCell ref="A43:B43"/>
    <mergeCell ref="E43:F43"/>
    <mergeCell ref="G43:H43"/>
    <mergeCell ref="I43:J43"/>
    <mergeCell ref="K43:S43"/>
    <mergeCell ref="A40:B40"/>
    <mergeCell ref="D40:E40"/>
    <mergeCell ref="F40:G40"/>
    <mergeCell ref="H40:I40"/>
    <mergeCell ref="J40:K40"/>
    <mergeCell ref="A41:B41"/>
    <mergeCell ref="D41:E41"/>
    <mergeCell ref="F41:G41"/>
    <mergeCell ref="H41:I41"/>
    <mergeCell ref="J41:K41"/>
    <mergeCell ref="A38:M38"/>
    <mergeCell ref="A39:B39"/>
    <mergeCell ref="D39:E39"/>
    <mergeCell ref="F39:G39"/>
    <mergeCell ref="H39:I39"/>
    <mergeCell ref="J39:K39"/>
    <mergeCell ref="A36:B36"/>
    <mergeCell ref="E36:F36"/>
    <mergeCell ref="G36:H36"/>
    <mergeCell ref="I36:J36"/>
    <mergeCell ref="K36:S36"/>
    <mergeCell ref="A37:M37"/>
    <mergeCell ref="A33:M33"/>
    <mergeCell ref="A34:M34"/>
    <mergeCell ref="A35:B35"/>
    <mergeCell ref="E35:F35"/>
    <mergeCell ref="G35:H35"/>
    <mergeCell ref="I35:J35"/>
    <mergeCell ref="K35:S35"/>
    <mergeCell ref="A31:B31"/>
    <mergeCell ref="E31:F31"/>
    <mergeCell ref="G31:H31"/>
    <mergeCell ref="I31:J31"/>
    <mergeCell ref="K31:S31"/>
    <mergeCell ref="A32:M32"/>
    <mergeCell ref="A29:B29"/>
    <mergeCell ref="E29:F29"/>
    <mergeCell ref="G29:H29"/>
    <mergeCell ref="I29:J29"/>
    <mergeCell ref="K29:S29"/>
    <mergeCell ref="A30:B30"/>
    <mergeCell ref="E30:F30"/>
    <mergeCell ref="G30:H30"/>
    <mergeCell ref="I30:J30"/>
    <mergeCell ref="K30:S30"/>
    <mergeCell ref="A27:B27"/>
    <mergeCell ref="E27:F27"/>
    <mergeCell ref="G27:H27"/>
    <mergeCell ref="I27:J27"/>
    <mergeCell ref="K27:L27"/>
    <mergeCell ref="A28:B28"/>
    <mergeCell ref="E28:F28"/>
    <mergeCell ref="G28:H28"/>
    <mergeCell ref="I28:J28"/>
    <mergeCell ref="K28:L28"/>
    <mergeCell ref="A25:B25"/>
    <mergeCell ref="E25:F25"/>
    <mergeCell ref="G25:H25"/>
    <mergeCell ref="I25:J25"/>
    <mergeCell ref="K25:L25"/>
    <mergeCell ref="A26:B26"/>
    <mergeCell ref="E26:F26"/>
    <mergeCell ref="G26:H26"/>
    <mergeCell ref="I26:J26"/>
    <mergeCell ref="K26:L26"/>
    <mergeCell ref="A22:M22"/>
    <mergeCell ref="A23:M23"/>
    <mergeCell ref="A24:B24"/>
    <mergeCell ref="E24:F24"/>
    <mergeCell ref="G24:H24"/>
    <mergeCell ref="I24:J24"/>
    <mergeCell ref="K24:L24"/>
    <mergeCell ref="A20:B20"/>
    <mergeCell ref="E20:F20"/>
    <mergeCell ref="G20:H20"/>
    <mergeCell ref="I20:J20"/>
    <mergeCell ref="K20:S20"/>
    <mergeCell ref="A21:M21"/>
    <mergeCell ref="A18:B18"/>
    <mergeCell ref="E18:F18"/>
    <mergeCell ref="G18:H18"/>
    <mergeCell ref="I18:J18"/>
    <mergeCell ref="K18:S18"/>
    <mergeCell ref="A19:B19"/>
    <mergeCell ref="E19:F19"/>
    <mergeCell ref="G19:H19"/>
    <mergeCell ref="I19:J19"/>
    <mergeCell ref="K19:S19"/>
    <mergeCell ref="A16:B16"/>
    <mergeCell ref="E16:F16"/>
    <mergeCell ref="G16:H16"/>
    <mergeCell ref="I16:J16"/>
    <mergeCell ref="K16:S16"/>
    <mergeCell ref="A17:B17"/>
    <mergeCell ref="E17:F17"/>
    <mergeCell ref="G17:H17"/>
    <mergeCell ref="I17:J17"/>
    <mergeCell ref="K17:S17"/>
    <mergeCell ref="A14:B14"/>
    <mergeCell ref="D14:E14"/>
    <mergeCell ref="F14:G14"/>
    <mergeCell ref="H14:I14"/>
    <mergeCell ref="J14:K14"/>
    <mergeCell ref="A15:B15"/>
    <mergeCell ref="E15:F15"/>
    <mergeCell ref="G15:H15"/>
    <mergeCell ref="I15:J15"/>
    <mergeCell ref="K15:S15"/>
    <mergeCell ref="F12:G12"/>
    <mergeCell ref="H12:I12"/>
    <mergeCell ref="J12:K12"/>
    <mergeCell ref="A13:B13"/>
    <mergeCell ref="D13:E13"/>
    <mergeCell ref="F13:G13"/>
    <mergeCell ref="H13:I13"/>
    <mergeCell ref="J13:K13"/>
    <mergeCell ref="A8:C8"/>
    <mergeCell ref="A9:C9"/>
    <mergeCell ref="A10:C10"/>
    <mergeCell ref="A11:C11"/>
    <mergeCell ref="A12:B12"/>
    <mergeCell ref="D12:E12"/>
    <mergeCell ref="A1:B1"/>
    <mergeCell ref="A3:T3"/>
    <mergeCell ref="A4:C4"/>
    <mergeCell ref="A5:C5"/>
    <mergeCell ref="A6:C6"/>
    <mergeCell ref="A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FY23</vt:lpstr>
      <vt:lpstr>FY24</vt:lpstr>
      <vt:lpstr>FY25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Trenice Saunders [OITS]</dc:creator>
  <cp:lastModifiedBy>Trenice Saunders [OITS]</cp:lastModifiedBy>
  <dcterms:created xsi:type="dcterms:W3CDTF">2024-07-30T15:51:22Z</dcterms:created>
  <dcterms:modified xsi:type="dcterms:W3CDTF">2024-07-30T15:58:14Z</dcterms:modified>
</cp:coreProperties>
</file>